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chartsheets/sheet6.xml" ContentType="application/vnd.openxmlformats-officedocument.spreadsheetml.chart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7.xml" ContentType="application/vnd.openxmlformats-officedocument.drawing+xml"/>
  <Override PartName="/xl/chartsheets/sheet7.xml" ContentType="application/vnd.openxmlformats-officedocument.spreadsheetml.chart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chartsheets/sheet8.xml" ContentType="application/vnd.openxmlformats-officedocument.spreadsheetml.chartsheet+xml"/>
  <Override PartName="/xl/drawings/drawing20.xml" ContentType="application/vnd.openxmlformats-officedocument.drawing+xml"/>
  <Override PartName="/xl/worksheets/sheet15.xml" ContentType="application/vnd.openxmlformats-officedocument.spreadsheetml.worksheet+xml"/>
  <Override PartName="/xl/drawings/drawing21.xml" ContentType="application/vnd.openxmlformats-officedocument.drawing+xml"/>
  <Override PartName="/xl/chartsheets/sheet9.xml" ContentType="application/vnd.openxmlformats-officedocument.spreadsheetml.chartsheet+xml"/>
  <Override PartName="/xl/drawings/drawing22.xml" ContentType="application/vnd.openxmlformats-officedocument.drawing+xml"/>
  <Override PartName="/xl/worksheets/sheet16.xml" ContentType="application/vnd.openxmlformats-officedocument.spreadsheetml.worksheet+xml"/>
  <Override PartName="/xl/drawings/drawing23.xml" ContentType="application/vnd.openxmlformats-officedocument.drawing+xml"/>
  <Override PartName="/xl/chartsheets/sheet10.xml" ContentType="application/vnd.openxmlformats-officedocument.spreadsheetml.chartsheet+xml"/>
  <Override PartName="/xl/drawings/drawing24.xml" ContentType="application/vnd.openxmlformats-officedocument.drawing+xml"/>
  <Override PartName="/xl/chartsheets/sheet11.xml" ContentType="application/vnd.openxmlformats-officedocument.spreadsheetml.chartsheet+xml"/>
  <Override PartName="/xl/drawings/drawing25.xml" ContentType="application/vnd.openxmlformats-officedocument.drawing+xml"/>
  <Override PartName="/xl/worksheets/sheet17.xml" ContentType="application/vnd.openxmlformats-officedocument.spreadsheetml.worksheet+xml"/>
  <Override PartName="/xl/drawings/drawing26.xml" ContentType="application/vnd.openxmlformats-officedocument.drawing+xml"/>
  <Override PartName="/xl/chartsheets/sheet12.xml" ContentType="application/vnd.openxmlformats-officedocument.spreadsheetml.chartsheet+xml"/>
  <Override PartName="/xl/drawings/drawing27.xml" ContentType="application/vnd.openxmlformats-officedocument.drawing+xml"/>
  <Override PartName="/xl/worksheets/sheet18.xml" ContentType="application/vnd.openxmlformats-officedocument.spreadsheetml.worksheet+xml"/>
  <Override PartName="/xl/drawings/drawing28.xml" ContentType="application/vnd.openxmlformats-officedocument.drawing+xml"/>
  <Override PartName="/xl/worksheets/sheet19.xml" ContentType="application/vnd.openxmlformats-officedocument.spreadsheetml.worksheet+xml"/>
  <Override PartName="/xl/drawings/drawing29.xml" ContentType="application/vnd.openxmlformats-officedocument.drawing+xml"/>
  <Override PartName="/xl/worksheets/sheet20.xml" ContentType="application/vnd.openxmlformats-officedocument.spreadsheetml.worksheet+xml"/>
  <Override PartName="/xl/drawings/drawing30.xml" ContentType="application/vnd.openxmlformats-officedocument.drawing+xml"/>
  <Override PartName="/xl/chartsheets/sheet13.xml" ContentType="application/vnd.openxmlformats-officedocument.spreadsheetml.chartsheet+xml"/>
  <Override PartName="/xl/drawings/drawing31.xml" ContentType="application/vnd.openxmlformats-officedocument.drawing+xml"/>
  <Override PartName="/xl/worksheets/sheet21.xml" ContentType="application/vnd.openxmlformats-officedocument.spreadsheetml.worksheet+xml"/>
  <Override PartName="/xl/drawings/drawing32.xml" ContentType="application/vnd.openxmlformats-officedocument.drawing+xml"/>
  <Override PartName="/xl/worksheets/sheet22.xml" ContentType="application/vnd.openxmlformats-officedocument.spreadsheetml.worksheet+xml"/>
  <Override PartName="/xl/drawings/drawing33.xml" ContentType="application/vnd.openxmlformats-officedocument.drawing+xml"/>
  <Override PartName="/xl/worksheets/sheet23.xml" ContentType="application/vnd.openxmlformats-officedocument.spreadsheetml.worksheet+xml"/>
  <Override PartName="/xl/drawings/drawing34.xml" ContentType="application/vnd.openxmlformats-officedocument.drawing+xml"/>
  <Override PartName="/xl/worksheets/sheet24.xml" ContentType="application/vnd.openxmlformats-officedocument.spreadsheetml.worksheet+xml"/>
  <Override PartName="/xl/drawings/drawing35.xml" ContentType="application/vnd.openxmlformats-officedocument.drawing+xml"/>
  <Override PartName="/xl/chartsheets/sheet14.xml" ContentType="application/vnd.openxmlformats-officedocument.spreadsheetml.chartsheet+xml"/>
  <Override PartName="/xl/drawings/drawing36.xml" ContentType="application/vnd.openxmlformats-officedocument.drawing+xml"/>
  <Override PartName="/xl/worksheets/sheet25.xml" ContentType="application/vnd.openxmlformats-officedocument.spreadsheetml.worksheet+xml"/>
  <Override PartName="/xl/drawings/drawing37.xml" ContentType="application/vnd.openxmlformats-officedocument.drawing+xml"/>
  <Override PartName="/xl/chartsheets/sheet15.xml" ContentType="application/vnd.openxmlformats-officedocument.spreadsheetml.chartsheet+xml"/>
  <Override PartName="/xl/drawings/drawing38.xml" ContentType="application/vnd.openxmlformats-officedocument.drawing+xml"/>
  <Override PartName="/xl/worksheets/sheet26.xml" ContentType="application/vnd.openxmlformats-officedocument.spreadsheetml.worksheet+xml"/>
  <Override PartName="/xl/drawings/drawing39.xml" ContentType="application/vnd.openxmlformats-officedocument.drawing+xml"/>
  <Override PartName="/xl/worksheets/sheet27.xml" ContentType="application/vnd.openxmlformats-officedocument.spreadsheetml.worksheet+xml"/>
  <Override PartName="/xl/drawings/drawing40.xml" ContentType="application/vnd.openxmlformats-officedocument.drawing+xml"/>
  <Override PartName="/xl/worksheets/sheet28.xml" ContentType="application/vnd.openxmlformats-officedocument.spreadsheetml.worksheet+xml"/>
  <Override PartName="/xl/drawings/drawing4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420" windowHeight="4245" activeTab="0"/>
  </bookViews>
  <sheets>
    <sheet name="حريق اشهر (2)" sheetId="1" r:id="rId1"/>
    <sheet name="1-1" sheetId="2" r:id="rId2"/>
    <sheet name="ر خ بشريه حريق" sheetId="3" r:id="rId3"/>
    <sheet name="رسم خ مادية حريق" sheetId="4" r:id="rId4"/>
    <sheet name="2-1" sheetId="5" r:id="rId5"/>
    <sheet name="الحريق تصنيف الخسائر البشر (2)" sheetId="6" r:id="rId6"/>
    <sheet name="حريق نوعية " sheetId="7" r:id="rId7"/>
    <sheet name="رسم الحريق عمليات مناطق" sheetId="8" r:id="rId8"/>
    <sheet name="حريق اسباب" sheetId="9" r:id="rId9"/>
    <sheet name="رســم 1-5" sheetId="10" r:id="rId10"/>
    <sheet name="رسم اهم النوعيات" sheetId="11" r:id="rId11"/>
    <sheet name="تقاطع اسباب مع نوعية حريق" sheetId="12" r:id="rId12"/>
    <sheet name="تقاع نوعيه المحترق مع الاسباب" sheetId="13" r:id="rId13"/>
    <sheet name="رسم ح شهر" sheetId="14" r:id="rId14"/>
    <sheet name="حريق اشهر" sheetId="15" r:id="rId15"/>
    <sheet name="ن ح مقارنه" sheetId="16" r:id="rId16"/>
    <sheet name="سبب ح مقارنه " sheetId="17" r:id="rId17"/>
    <sheet name="1-2" sheetId="18" r:id="rId18"/>
    <sheet name="ر خ بشريه 11 انقاذ" sheetId="19" r:id="rId19"/>
    <sheet name="2-2" sheetId="20" r:id="rId20"/>
    <sheet name="الانقاذ تصنيف الخسائر البشر (3)" sheetId="21" r:id="rId21"/>
    <sheet name="ر ع انقاذ" sheetId="22" r:id="rId22"/>
    <sheet name="انقاذ نوعية" sheetId="23" r:id="rId23"/>
    <sheet name="ر خ انقاذ" sheetId="24" r:id="rId24"/>
    <sheet name="انقاذ اسباب " sheetId="25" r:id="rId25"/>
    <sheet name="رسم اسباب الانقاذ" sheetId="26" r:id="rId26"/>
    <sheet name="رسم نوعية المنقذ" sheetId="27" r:id="rId27"/>
    <sheet name="الوفيات والاصابات لنوعية المنقذ" sheetId="28" r:id="rId28"/>
    <sheet name="الانقاذ" sheetId="29" r:id="rId29"/>
    <sheet name="الوفيات والاصابات لأسباب الانقا" sheetId="30" r:id="rId30"/>
    <sheet name="انقاذ اشهر" sheetId="31" r:id="rId31"/>
    <sheet name="نوعية إنقاذ مقارنة" sheetId="32" r:id="rId32"/>
    <sheet name="ر شهر انقاذ" sheetId="33" r:id="rId33"/>
    <sheet name="سبب انقاذ مقارنه  " sheetId="34" r:id="rId34"/>
    <sheet name="1-3" sheetId="35" r:id="rId35"/>
    <sheet name="الاسعاف  الوفيات والاصابات" sheetId="36" r:id="rId36"/>
    <sheet name="اسعاف سبب ونوعية" sheetId="37" r:id="rId37"/>
    <sheet name="رسم 3-4" sheetId="38" r:id="rId38"/>
    <sheet name="اسعاف اسباب" sheetId="39" r:id="rId39"/>
    <sheet name="رسم (3-3)" sheetId="40" r:id="rId40"/>
    <sheet name="إسعاف اشهر" sheetId="41" r:id="rId41"/>
    <sheet name="اسعاف نوعية" sheetId="42" r:id="rId42"/>
    <sheet name="الاتحاه العام" sheetId="43" r:id="rId43"/>
  </sheets>
  <definedNames>
    <definedName name="_xlnm.Print_Area" localSheetId="1">'1-1'!$C$4:$V$13</definedName>
    <definedName name="_xlnm.Print_Area" localSheetId="17">'1-2'!$B$4:$T$13</definedName>
    <definedName name="_xlnm.Print_Area" localSheetId="34">'1-3'!$B$4:$E$27</definedName>
    <definedName name="_xlnm.Print_Area" localSheetId="41">'اسعاف نوعية'!$B$1:$L$17</definedName>
    <definedName name="_xlnm.Print_Area" localSheetId="42">'الاتحاه العام'!$B$4:$O$13</definedName>
    <definedName name="_xlnm.Print_Area" localSheetId="35">'الاسعاف  الوفيات والاصابات'!$A$4:$J$38</definedName>
    <definedName name="_xlnm.Print_Area" localSheetId="20">'الانقاذ تصنيف الخسائر البشر (3)'!$B$3:$H$34</definedName>
    <definedName name="_xlnm.Print_Area" localSheetId="29">'الوفيات والاصابات لأسباب الانقا'!$B$3:$J$35</definedName>
    <definedName name="_xlnm.Print_Area" localSheetId="27">'الوفيات والاصابات لنوعية المنقذ'!$B$3:$J$33</definedName>
    <definedName name="_xlnm.Print_Area" localSheetId="24">'انقاذ اسباب '!$B$1:$M$18</definedName>
    <definedName name="_xlnm.Print_Area" localSheetId="22">'انقاذ نوعية'!$B$1:$K$18</definedName>
    <definedName name="_xlnm.Print_Area" localSheetId="40">'إسعاف اشهر'!$B$6:$O$23</definedName>
    <definedName name="_xlnm.Print_Area" localSheetId="11">'تقاطع اسباب مع نوعية حريق'!$B$1:$V$21</definedName>
    <definedName name="_xlnm.Print_Area" localSheetId="12">'تقاع نوعيه المحترق مع الاسباب'!$B$1:$Y$18</definedName>
    <definedName name="_xlnm.Print_Area" localSheetId="6">'حريق نوعية '!$B$1:$V$20</definedName>
    <definedName name="_xlnm.Print_Area" localSheetId="33">'سبب انقاذ مقارنه  '!$B$3:$G$16</definedName>
    <definedName name="_xlnm.Print_Area" localSheetId="16">'سبب ح مقارنه '!$B$3:$G$20</definedName>
    <definedName name="_xlnm.Print_Area" localSheetId="15">'ن ح مقارنه'!$B$3:$G$23</definedName>
  </definedNames>
  <calcPr calcMode="manual" fullCalcOnLoad="1"/>
</workbook>
</file>

<file path=xl/sharedStrings.xml><?xml version="1.0" encoding="utf-8"?>
<sst xmlns="http://schemas.openxmlformats.org/spreadsheetml/2006/main" count="772" uniqueCount="224">
  <si>
    <t xml:space="preserve">منطقه القصيم </t>
  </si>
  <si>
    <t>الحدود الشماليه</t>
  </si>
  <si>
    <t>المجموع</t>
  </si>
  <si>
    <t>عدد الحوادث</t>
  </si>
  <si>
    <t>النسبة</t>
  </si>
  <si>
    <t>المتوفون</t>
  </si>
  <si>
    <t>المصابون</t>
  </si>
  <si>
    <t>التغير</t>
  </si>
  <si>
    <t>جدول (1-1)</t>
  </si>
  <si>
    <t>عدد العمليات</t>
  </si>
  <si>
    <t>متوفون</t>
  </si>
  <si>
    <t>مصابون</t>
  </si>
  <si>
    <t>الخسائر البشرية</t>
  </si>
  <si>
    <t>العام</t>
  </si>
  <si>
    <t>جدول (1-2)</t>
  </si>
  <si>
    <t>جدول (2-2)</t>
  </si>
  <si>
    <t xml:space="preserve"> الرياض</t>
  </si>
  <si>
    <t xml:space="preserve"> الشرقيه</t>
  </si>
  <si>
    <t xml:space="preserve"> مكه المكرمه</t>
  </si>
  <si>
    <t xml:space="preserve"> عسير </t>
  </si>
  <si>
    <t xml:space="preserve"> الباحه</t>
  </si>
  <si>
    <t xml:space="preserve"> نجران</t>
  </si>
  <si>
    <t xml:space="preserve"> تبوك</t>
  </si>
  <si>
    <t xml:space="preserve"> حائل</t>
  </si>
  <si>
    <t xml:space="preserve"> الجوف</t>
  </si>
  <si>
    <t xml:space="preserve"> المدينه المنورة</t>
  </si>
  <si>
    <t>جدول (3-1)</t>
  </si>
  <si>
    <t>الخسائر الماديه بالريالات</t>
  </si>
  <si>
    <t xml:space="preserve">       الخسائر المادية  بالريالات             </t>
  </si>
  <si>
    <t>جدول (2-1)</t>
  </si>
  <si>
    <t>جازان</t>
  </si>
  <si>
    <t xml:space="preserve">  الخسائر المادية بالريالات   </t>
  </si>
  <si>
    <t>جدول (3-2)</t>
  </si>
  <si>
    <t>جدول رقم (1-6)</t>
  </si>
  <si>
    <t>النوعيه</t>
  </si>
  <si>
    <t>الأسباب</t>
  </si>
  <si>
    <t>التماس كهربائي</t>
  </si>
  <si>
    <t>مصدر حراري متوهج وبطيء</t>
  </si>
  <si>
    <t>احتراق مواقد</t>
  </si>
  <si>
    <t>احتراق وسائل النقل</t>
  </si>
  <si>
    <t>تسرب مواد بتروليه</t>
  </si>
  <si>
    <t>اشتعال ذاتي</t>
  </si>
  <si>
    <t>ظواهر طبيعيه قدريه</t>
  </si>
  <si>
    <t>الانفجار الغازي أو الغباري</t>
  </si>
  <si>
    <t>تفاعل مواد كيميائيه</t>
  </si>
  <si>
    <t>جنائي</t>
  </si>
  <si>
    <t>التخلص من النفايات والمخلفات</t>
  </si>
  <si>
    <t>وفاة</t>
  </si>
  <si>
    <t>الخسائر الماديه</t>
  </si>
  <si>
    <t>ذكر</t>
  </si>
  <si>
    <t>انثى</t>
  </si>
  <si>
    <t>السكنيه</t>
  </si>
  <si>
    <t>زراعيه وحيوانيه</t>
  </si>
  <si>
    <t>محلات تجاريه</t>
  </si>
  <si>
    <t>المنشات البتروليه</t>
  </si>
  <si>
    <t>الصناعيه</t>
  </si>
  <si>
    <t>المصانع</t>
  </si>
  <si>
    <t>الترويحيه</t>
  </si>
  <si>
    <t>الصحيه</t>
  </si>
  <si>
    <t>المستودعات والتخزين</t>
  </si>
  <si>
    <t>التعليميه</t>
  </si>
  <si>
    <t>وسائل النقل</t>
  </si>
  <si>
    <t>الدوائر الحكوميه</t>
  </si>
  <si>
    <t>المؤسسات والشركات الأهليه</t>
  </si>
  <si>
    <t>الحوادث الكهربائيه</t>
  </si>
  <si>
    <t>المعدات الثقيله</t>
  </si>
  <si>
    <t>النفايات والمخلفات</t>
  </si>
  <si>
    <t>جدول رقم ( 1-3 )</t>
  </si>
  <si>
    <t>اصابات</t>
  </si>
  <si>
    <t>مجموع</t>
  </si>
  <si>
    <t>وفيات</t>
  </si>
  <si>
    <t xml:space="preserve">مجموع </t>
  </si>
  <si>
    <t xml:space="preserve">ذكر </t>
  </si>
  <si>
    <t>الاصابات</t>
  </si>
  <si>
    <t>الوفيات</t>
  </si>
  <si>
    <t>الرياض</t>
  </si>
  <si>
    <t>الشرقيه</t>
  </si>
  <si>
    <t>مكه المكرمه</t>
  </si>
  <si>
    <t>عسير</t>
  </si>
  <si>
    <t>المدينه  المنوره</t>
  </si>
  <si>
    <t>القصيم</t>
  </si>
  <si>
    <t>الباحه</t>
  </si>
  <si>
    <t>نجران</t>
  </si>
  <si>
    <t>تبوك</t>
  </si>
  <si>
    <t>حائل</t>
  </si>
  <si>
    <t>الجوف</t>
  </si>
  <si>
    <t>جدول رقم (1-7)</t>
  </si>
  <si>
    <t>الاسباب</t>
  </si>
  <si>
    <t>النوعية</t>
  </si>
  <si>
    <t>المنشأت البتروليه</t>
  </si>
  <si>
    <t xml:space="preserve">الصناعيه </t>
  </si>
  <si>
    <t>المؤسسات والشركات الاهليه</t>
  </si>
  <si>
    <t>مصدر حراري متوهج وبطىء</t>
  </si>
  <si>
    <t>الانفجار الغازي او الغباري</t>
  </si>
  <si>
    <t>جدول (2- 6 )</t>
  </si>
  <si>
    <t>الخسائر المادية بالريال</t>
  </si>
  <si>
    <t>اصابه</t>
  </si>
  <si>
    <t>غرق</t>
  </si>
  <si>
    <t>تصادم</t>
  </si>
  <si>
    <t>انهيــــــــــار</t>
  </si>
  <si>
    <t>احتجاز</t>
  </si>
  <si>
    <t xml:space="preserve">  سقوط </t>
  </si>
  <si>
    <t>مهنية</t>
  </si>
  <si>
    <t>البحث عن مفقودين</t>
  </si>
  <si>
    <t>الحوادث الفرديه</t>
  </si>
  <si>
    <t>جدول (2- 3 )</t>
  </si>
  <si>
    <t>جدول (3-5)</t>
  </si>
  <si>
    <t>السبب</t>
  </si>
  <si>
    <t>جروح</t>
  </si>
  <si>
    <t>نزيف</t>
  </si>
  <si>
    <t>اغماء</t>
  </si>
  <si>
    <t>حروق</t>
  </si>
  <si>
    <t>كسور</t>
  </si>
  <si>
    <t>توقف تنفس</t>
  </si>
  <si>
    <t>صدمة</t>
  </si>
  <si>
    <t>اختناق</t>
  </si>
  <si>
    <t>اخـــرى</t>
  </si>
  <si>
    <t>جدول (3-4)</t>
  </si>
  <si>
    <t>الشرقية</t>
  </si>
  <si>
    <t>مكة المكرمة</t>
  </si>
  <si>
    <t>المدينة المنورة</t>
  </si>
  <si>
    <t>الباحة</t>
  </si>
  <si>
    <t>الحدود الشمالية</t>
  </si>
  <si>
    <t>جدول (3-3)</t>
  </si>
  <si>
    <t>جدول (2-4)</t>
  </si>
  <si>
    <t>انهيار</t>
  </si>
  <si>
    <t>سقوط</t>
  </si>
  <si>
    <t>حوادث مهنيه</t>
  </si>
  <si>
    <t>البحث عن المفقودين</t>
  </si>
  <si>
    <t>جدول (2-5)</t>
  </si>
  <si>
    <t>الحوادث الفردية</t>
  </si>
  <si>
    <t>جدول (1-4)</t>
  </si>
  <si>
    <t>السكنية</t>
  </si>
  <si>
    <t>جدول (1-5)</t>
  </si>
  <si>
    <t>تفاعل مواد كميائيه</t>
  </si>
  <si>
    <t>شهر</t>
  </si>
  <si>
    <t>محرم</t>
  </si>
  <si>
    <t xml:space="preserve">صفر </t>
  </si>
  <si>
    <t>ربيع أول</t>
  </si>
  <si>
    <t>ربيع ثاني</t>
  </si>
  <si>
    <t>جماد اول</t>
  </si>
  <si>
    <t>جماد ثاني</t>
  </si>
  <si>
    <t>رجب</t>
  </si>
  <si>
    <t>شعبان</t>
  </si>
  <si>
    <t>رمضان</t>
  </si>
  <si>
    <t>شوال</t>
  </si>
  <si>
    <t>ذوالقعدة</t>
  </si>
  <si>
    <t>ذو الحجة</t>
  </si>
  <si>
    <t>جدول ( 1-8 )</t>
  </si>
  <si>
    <t>(1-9)</t>
  </si>
  <si>
    <t>(1-10)</t>
  </si>
  <si>
    <t>حوادث مهنية</t>
  </si>
  <si>
    <t>إصابه</t>
  </si>
  <si>
    <t>إختناق</t>
  </si>
  <si>
    <t>كدمات</t>
  </si>
  <si>
    <t>ضربة شمس</t>
  </si>
  <si>
    <t>اخــــرى</t>
  </si>
  <si>
    <t>إغمـــــاء</t>
  </si>
  <si>
    <t>صدمــــه</t>
  </si>
  <si>
    <t>العمليات</t>
  </si>
  <si>
    <t>الحريق</t>
  </si>
  <si>
    <t>الإنقاذ</t>
  </si>
  <si>
    <t>الإسعاف</t>
  </si>
  <si>
    <t>1425 هـ</t>
  </si>
  <si>
    <t>1426 هـ</t>
  </si>
  <si>
    <t>الإنفجار الغازي او الغباري</t>
  </si>
  <si>
    <t>الالتماس الكهربائي</t>
  </si>
  <si>
    <t>الوحدات الكهربائيه</t>
  </si>
  <si>
    <t>1427هـ</t>
  </si>
  <si>
    <t>مكان السقوط</t>
  </si>
  <si>
    <t>المسطحات المائية</t>
  </si>
  <si>
    <t>مكان الإنهيار</t>
  </si>
  <si>
    <t>مكان الإحتجاز</t>
  </si>
  <si>
    <t>الحوادث مهنيه</t>
  </si>
  <si>
    <t>الحوادث مهنية</t>
  </si>
  <si>
    <t>(2-9)</t>
  </si>
  <si>
    <t>(2-10)</t>
  </si>
  <si>
    <t>الحوادث المهنية</t>
  </si>
  <si>
    <t>جدول (2- 7 )</t>
  </si>
  <si>
    <t>جدول ( 2-8 )</t>
  </si>
  <si>
    <t>1428هـ</t>
  </si>
  <si>
    <t>إصابة</t>
  </si>
  <si>
    <t>إصابات</t>
  </si>
  <si>
    <t>جدول ( 3-6 )</t>
  </si>
  <si>
    <t>المنطقة</t>
  </si>
  <si>
    <t>المنطقه</t>
  </si>
  <si>
    <t>1429هـ</t>
  </si>
  <si>
    <t xml:space="preserve">جدول يوضح  الخسائر البشرية  والمادية لعمليات الأنقاذ لعام 1429هـ موزعة حسب النوعية  </t>
  </si>
  <si>
    <t>رسم بياني يوضح الخسائر البشريه لعمليات الانقاذ حسب النوعية  لعام 1429 هـ</t>
  </si>
  <si>
    <t>جدول يوضح مقارنة لعمليات اطفاء حوادث الحريق والخسائر البشرية والمادية  لعامي 1429/1428 هـ</t>
  </si>
  <si>
    <t>جدول يوضح  عمليات اطفاء حوادث الحريق حسب مسببات الحوادث خلال عام 1429 هـ موزعة على المناطق</t>
  </si>
  <si>
    <t>جدول يوضح  عمليات اطفاء حوادث الحريق حسب نوع المحترق لعام 1429 هـ موزعة على المناطق</t>
  </si>
  <si>
    <t>جدول يوضح نوعية المحترق موزعة حسب اسباب حوادث الحريق لعام 1429 هـ</t>
  </si>
  <si>
    <t xml:space="preserve">جدول يوضح الخسائر البشرية في حوادث الحريق لعام 1429 هـ موزعه على المناطق </t>
  </si>
  <si>
    <t>رسم بياني يوضح توزيع الخسائر البشرية في حوادث الحريق لعام 1429 هـ  على المناطق</t>
  </si>
  <si>
    <t>جدول يوضح اسباب حوادث الحريق موزعة حسب نوعبة المحترق لعام 1429 هـ</t>
  </si>
  <si>
    <t>جدول يوضح عمليات اطفاء حوادث الحريق خلال عام 1429 هـ موزعة على المناطق حسب الأشهر</t>
  </si>
  <si>
    <t>جدول يوضح مقارنة ونسبة التغير في نوعية المحترق لحوادث الحريق لعامي 1428/ 1429 هـ</t>
  </si>
  <si>
    <t>جدول يوضح مقارنة ونسبة التغير لأسباب حوادث الحريق لعامي 1428 / 1429 هـ</t>
  </si>
  <si>
    <t>جدول يوضح عمليات الأنقاذ والخسائر البشرية والمادية  لعامي 1429/1428 هـ</t>
  </si>
  <si>
    <t>جدول يوضح توزيع عمليات الأنقاذ والخسائر البشرية والماديه  ونسبة التغير لعامي 1428 /1429هـ حسب المناطق</t>
  </si>
  <si>
    <t>جدول يوضح  عمليات الأنقاذ حسب الاسباب خلال عام 1429 هـ موزعة على المناطق</t>
  </si>
  <si>
    <t>جدول يوضح  عمليات الأنقاذ حسب نوع العملية خلال عام 1429 هـ  موزعة على المناطق</t>
  </si>
  <si>
    <t xml:space="preserve">جدول يوضح  الخسائر البشرية  والمادية لعمليات الأنقاذ لعام 1429هـ موزعة حسب الأسباب  </t>
  </si>
  <si>
    <t>رسم بياني يوضح الخسائر البشريه لعمليات الانقاذ حسب الاسباب  لعام 1429 هـ</t>
  </si>
  <si>
    <t>جدول يوضح  الخسائر البشرية ( ذكر - أنثى ) لعمليات الأنقاذ موزعة على المناطق خلال عام 1429 هـ</t>
  </si>
  <si>
    <t>رسم بياني يوضح الخسائر البشريه لعمليات الانقاذ لعام 1429 هـ موزعة على المناطق</t>
  </si>
  <si>
    <t>جدول يوضح  عمليات الانقـــــــاذ خلال عام 1429 هـ موزعة على المناطق حسب الأشهر</t>
  </si>
  <si>
    <t>جدول يوضح مقارنة ونسبة التغير لأسباب عمليات الانقاذ لعامي 1428 / 1429 هـ</t>
  </si>
  <si>
    <t xml:space="preserve">جدول يوضح مقارنة لعمليات الأسعاف والخسائر البشرية لعامي1428 هـ / 1429هـ </t>
  </si>
  <si>
    <t>جدول   يوضح مقارنة لعمليات الاسعاف والخسائر البشرية ونسبة التغير لعامي 1428 / 1429 هـ موزعة على المناطق</t>
  </si>
  <si>
    <t>جدول يوضح أسباب ونوعية الخدمة الاسعافيه المقدمة لعام 1429 هـ</t>
  </si>
  <si>
    <t>جدول يوضح  عمليات الخدمة الأسعافية المقدمه حسب الأسباب موزعة على المناطق  لعام 1429 هـ</t>
  </si>
  <si>
    <t>جدول يوضح  عمليات الاسعاف خلال عام 1429 هـ موزعة على المناطق حسب الأشهر</t>
  </si>
  <si>
    <t xml:space="preserve">جدول يوضح  عمليات الأسعاف حسب نوعية الخدمة الاسعافيه المقدمة موزعة على المناطق لعام 1429 هـ </t>
  </si>
  <si>
    <t>جدول يوضح الإتجاه العام لحوادث الحريق وعمليات الإنقاذ والإسعاف من عام 1425 هـ حتى عام 1429 هـ</t>
  </si>
  <si>
    <t>جدول يوضح مقارنة عمليات إطفاء حوادث الحريق  والخسائر  البشرية والماديه  ونسبة التغير لعامي 1428 / 1429 هـ موزعة على المناطق</t>
  </si>
  <si>
    <t>تحت الاجراء</t>
  </si>
  <si>
    <t>تحت الاجـــــراء</t>
  </si>
  <si>
    <t>تحت الاجــــــراء</t>
  </si>
  <si>
    <t>تحت الاجـــراء</t>
  </si>
  <si>
    <t>جدول يوضح مقارنة ونسبة التغيرلنوعيةعمليات الانقاذ لعامي 1428 / 1429 هـ</t>
  </si>
  <si>
    <t>العبث</t>
  </si>
  <si>
    <t>جدول يوضح عدد البلاغات الكاذبة خلال عام 1429 هـ موزعة على المناطق حسب الأشهر</t>
  </si>
</sst>
</file>

<file path=xl/styles.xml><?xml version="1.0" encoding="utf-8"?>
<styleSheet xmlns="http://schemas.openxmlformats.org/spreadsheetml/2006/main">
  <numFmts count="20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ر.س.&quot;\ #,##0.00_-"/>
    <numFmt numFmtId="174" formatCode="#,##0.00_ ;[Red]\-#,##0.00\ "/>
    <numFmt numFmtId="175" formatCode="#,##0_ ;[Red]\-#,##0\ "/>
  </numFmts>
  <fonts count="6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ndalus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.25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.25"/>
      <name val="Arial"/>
      <family val="2"/>
    </font>
    <font>
      <b/>
      <sz val="26"/>
      <name val="Andalus"/>
      <family val="0"/>
    </font>
    <font>
      <b/>
      <sz val="28"/>
      <name val="Andalus"/>
      <family val="0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8"/>
      <name val="Andalus"/>
      <family val="0"/>
    </font>
    <font>
      <b/>
      <sz val="20"/>
      <name val="Arial"/>
      <family val="2"/>
    </font>
    <font>
      <b/>
      <sz val="11"/>
      <color indexed="8"/>
      <name val="Arial"/>
      <family val="2"/>
    </font>
    <font>
      <b/>
      <vertAlign val="subscript"/>
      <sz val="16"/>
      <name val="Arial"/>
      <family val="2"/>
    </font>
    <font>
      <b/>
      <sz val="17.75"/>
      <name val="Arial"/>
      <family val="2"/>
    </font>
    <font>
      <sz val="9.5"/>
      <name val="Arial"/>
      <family val="0"/>
    </font>
    <font>
      <sz val="12"/>
      <name val="Arial"/>
      <family val="0"/>
    </font>
    <font>
      <b/>
      <sz val="14"/>
      <color indexed="8"/>
      <name val="Arial"/>
      <family val="2"/>
    </font>
    <font>
      <b/>
      <vertAlign val="subscript"/>
      <sz val="16"/>
      <color indexed="8"/>
      <name val="Arial"/>
      <family val="2"/>
    </font>
    <font>
      <sz val="15.25"/>
      <name val="Arial"/>
      <family val="2"/>
    </font>
    <font>
      <b/>
      <sz val="15.25"/>
      <name val="Arial"/>
      <family val="2"/>
    </font>
    <font>
      <sz val="4.5"/>
      <name val="Arial"/>
      <family val="0"/>
    </font>
    <font>
      <sz val="4.25"/>
      <name val="Arial"/>
      <family val="0"/>
    </font>
    <font>
      <b/>
      <sz val="9.5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vertAlign val="subscript"/>
      <sz val="14"/>
      <color indexed="8"/>
      <name val="Arial"/>
      <family val="2"/>
    </font>
    <font>
      <b/>
      <sz val="20.25"/>
      <name val="Arial"/>
      <family val="2"/>
    </font>
    <font>
      <b/>
      <sz val="15.75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32"/>
      <name val="Arial"/>
      <family val="2"/>
    </font>
    <font>
      <b/>
      <vertAlign val="subscript"/>
      <sz val="18"/>
      <name val="Arial"/>
      <family val="2"/>
    </font>
    <font>
      <b/>
      <vertAlign val="subscript"/>
      <sz val="18"/>
      <color indexed="8"/>
      <name val="Arial"/>
      <family val="2"/>
    </font>
    <font>
      <b/>
      <vertAlign val="superscript"/>
      <sz val="14"/>
      <name val="Arial"/>
      <family val="2"/>
    </font>
    <font>
      <sz val="5.5"/>
      <name val="Arial"/>
      <family val="0"/>
    </font>
    <font>
      <b/>
      <sz val="11.5"/>
      <name val="Arial"/>
      <family val="2"/>
    </font>
    <font>
      <sz val="16"/>
      <name val="Arial"/>
      <family val="2"/>
    </font>
    <font>
      <b/>
      <sz val="9.75"/>
      <name val="Arial"/>
      <family val="2"/>
    </font>
    <font>
      <b/>
      <sz val="10.5"/>
      <name val="Arial"/>
      <family val="2"/>
    </font>
    <font>
      <b/>
      <i/>
      <u val="single"/>
      <sz val="14"/>
      <name val="Arial"/>
      <family val="2"/>
    </font>
    <font>
      <sz val="9.75"/>
      <name val="Arial"/>
      <family val="0"/>
    </font>
    <font>
      <b/>
      <sz val="11.75"/>
      <name val="Arial"/>
      <family val="2"/>
    </font>
    <font>
      <b/>
      <sz val="13.75"/>
      <name val="Arial"/>
      <family val="2"/>
    </font>
    <font>
      <b/>
      <sz val="22"/>
      <name val="Arial"/>
      <family val="2"/>
    </font>
    <font>
      <b/>
      <sz val="16"/>
      <color indexed="8"/>
      <name val="Arial"/>
      <family val="2"/>
    </font>
    <font>
      <b/>
      <sz val="28"/>
      <name val="Arial"/>
      <family val="2"/>
    </font>
    <font>
      <b/>
      <vertAlign val="superscript"/>
      <sz val="16"/>
      <name val="Arial"/>
      <family val="2"/>
    </font>
    <font>
      <b/>
      <sz val="6.25"/>
      <name val="Arial"/>
      <family val="2"/>
    </font>
    <font>
      <b/>
      <sz val="13"/>
      <color indexed="8"/>
      <name val="Arial"/>
      <family val="2"/>
    </font>
    <font>
      <b/>
      <vertAlign val="subscript"/>
      <sz val="14"/>
      <name val="Arial"/>
      <family val="2"/>
    </font>
    <font>
      <b/>
      <vertAlign val="subscript"/>
      <sz val="22"/>
      <color indexed="8"/>
      <name val="Akhbar MT"/>
      <family val="0"/>
    </font>
    <font>
      <b/>
      <vertAlign val="superscript"/>
      <sz val="1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9"/>
        <b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indexed="9"/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55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>
        <color indexed="8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>
        <color indexed="8"/>
      </right>
      <top style="thin"/>
      <bottom style="thin"/>
    </border>
    <border>
      <left style="double">
        <color indexed="8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double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double"/>
      <bottom style="double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thin"/>
    </border>
    <border>
      <left style="medium"/>
      <right style="double"/>
      <top style="double"/>
      <bottom style="medium"/>
    </border>
    <border>
      <left style="thin"/>
      <right style="medium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 style="medium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double"/>
      <top style="double"/>
      <bottom style="thin"/>
    </border>
    <border>
      <left style="double"/>
      <right style="medium">
        <color indexed="8"/>
      </right>
      <top style="double"/>
      <bottom style="medium">
        <color indexed="8"/>
      </bottom>
    </border>
    <border>
      <left style="medium">
        <color indexed="8"/>
      </left>
      <right style="medium">
        <color indexed="8"/>
      </right>
      <top style="double"/>
      <bottom style="medium">
        <color indexed="8"/>
      </bottom>
    </border>
    <border>
      <left style="medium">
        <color indexed="8"/>
      </left>
      <right style="double">
        <color indexed="8"/>
      </right>
      <top style="double"/>
      <bottom style="medium">
        <color indexed="8"/>
      </bottom>
    </border>
    <border>
      <left style="double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/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medium"/>
    </border>
    <border>
      <left style="double">
        <color indexed="8"/>
      </left>
      <right style="double">
        <color indexed="53"/>
      </right>
      <top style="double">
        <color indexed="8"/>
      </top>
      <bottom style="double">
        <color indexed="8"/>
      </bottom>
    </border>
    <border>
      <left style="double">
        <color indexed="5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>
        <color indexed="47"/>
      </right>
      <top style="double"/>
      <bottom style="double"/>
    </border>
    <border>
      <left style="double">
        <color indexed="47"/>
      </left>
      <right style="thin">
        <color indexed="8"/>
      </right>
      <top style="double"/>
      <bottom style="double"/>
    </border>
    <border>
      <left style="medium">
        <color indexed="8"/>
      </left>
      <right style="medium">
        <color indexed="8"/>
      </right>
      <top style="double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/>
      <right>
        <color indexed="63"/>
      </right>
      <top style="double"/>
      <bottom style="medium">
        <color indexed="8"/>
      </bottom>
    </border>
    <border>
      <left style="double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/>
      <top style="double"/>
      <bottom style="medium">
        <color indexed="8"/>
      </bottom>
    </border>
    <border>
      <left style="medium">
        <color indexed="8"/>
      </left>
      <right style="double"/>
      <top style="medium">
        <color indexed="8"/>
      </top>
      <bottom style="medium">
        <color indexed="8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>
        <color indexed="47"/>
      </left>
      <right style="double"/>
      <top style="double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>
        <color indexed="8"/>
      </right>
      <top style="double"/>
      <bottom style="double">
        <color indexed="8"/>
      </bottom>
    </border>
    <border>
      <left style="double">
        <color indexed="8"/>
      </left>
      <right style="double">
        <color indexed="8"/>
      </right>
      <top style="double"/>
      <bottom style="double">
        <color indexed="8"/>
      </bottom>
    </border>
    <border>
      <left style="double"/>
      <right style="double">
        <color indexed="53"/>
      </right>
      <top style="double"/>
      <bottom style="double"/>
    </border>
    <border>
      <left style="double">
        <color indexed="53"/>
      </left>
      <right style="double"/>
      <top style="double"/>
      <bottom style="double"/>
    </border>
    <border>
      <left style="double"/>
      <right style="double">
        <color indexed="8"/>
      </right>
      <top style="double">
        <color indexed="8"/>
      </top>
      <bottom>
        <color indexed="63"/>
      </bottom>
    </border>
    <border>
      <left style="double"/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47"/>
      </left>
      <right>
        <color indexed="63"/>
      </right>
      <top style="double"/>
      <bottom style="double"/>
    </border>
    <border>
      <left style="double"/>
      <right>
        <color indexed="63"/>
      </right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  <border>
      <left style="double"/>
      <right style="double"/>
      <top style="double">
        <color indexed="8"/>
      </top>
      <bottom>
        <color indexed="63"/>
      </bottom>
    </border>
    <border>
      <left style="double">
        <color indexed="8"/>
      </left>
      <right style="double"/>
      <top style="double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6"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readingOrder="2"/>
    </xf>
    <xf numFmtId="0" fontId="4" fillId="3" borderId="1" xfId="0" applyFont="1" applyFill="1" applyBorder="1" applyAlignment="1">
      <alignment horizontal="center" vertical="center" readingOrder="2"/>
    </xf>
    <xf numFmtId="0" fontId="4" fillId="4" borderId="1" xfId="0" applyFont="1" applyFill="1" applyBorder="1" applyAlignment="1">
      <alignment horizontal="center" vertical="center" readingOrder="2"/>
    </xf>
    <xf numFmtId="3" fontId="4" fillId="5" borderId="1" xfId="0" applyNumberFormat="1" applyFont="1" applyFill="1" applyBorder="1" applyAlignment="1">
      <alignment horizontal="center" vertical="center" readingOrder="2"/>
    </xf>
    <xf numFmtId="9" fontId="4" fillId="3" borderId="1" xfId="0" applyNumberFormat="1" applyFont="1" applyFill="1" applyBorder="1" applyAlignment="1">
      <alignment horizontal="center" vertical="center" readingOrder="2"/>
    </xf>
    <xf numFmtId="9" fontId="4" fillId="4" borderId="1" xfId="0" applyNumberFormat="1" applyFont="1" applyFill="1" applyBorder="1" applyAlignment="1">
      <alignment horizontal="center" vertical="center" readingOrder="2"/>
    </xf>
    <xf numFmtId="9" fontId="4" fillId="5" borderId="1" xfId="0" applyNumberFormat="1" applyFont="1" applyFill="1" applyBorder="1" applyAlignment="1">
      <alignment horizontal="center" vertical="center" readingOrder="2"/>
    </xf>
    <xf numFmtId="0" fontId="20" fillId="6" borderId="2" xfId="0" applyFont="1" applyFill="1" applyBorder="1" applyAlignment="1">
      <alignment horizontal="center" vertical="center" readingOrder="2"/>
    </xf>
    <xf numFmtId="0" fontId="18" fillId="0" borderId="0" xfId="0" applyFont="1" applyAlignment="1">
      <alignment readingOrder="2"/>
    </xf>
    <xf numFmtId="0" fontId="19" fillId="0" borderId="0" xfId="0" applyFont="1" applyAlignment="1">
      <alignment readingOrder="2"/>
    </xf>
    <xf numFmtId="0" fontId="21" fillId="7" borderId="2" xfId="0" applyFont="1" applyFill="1" applyBorder="1" applyAlignment="1">
      <alignment horizontal="center" vertical="center" readingOrder="2"/>
    </xf>
    <xf numFmtId="0" fontId="21" fillId="7" borderId="3" xfId="0" applyFont="1" applyFill="1" applyBorder="1" applyAlignment="1">
      <alignment horizontal="center" vertical="center" readingOrder="2"/>
    </xf>
    <xf numFmtId="0" fontId="21" fillId="8" borderId="4" xfId="0" applyFont="1" applyFill="1" applyBorder="1" applyAlignment="1">
      <alignment horizontal="center" vertical="center" readingOrder="2"/>
    </xf>
    <xf numFmtId="0" fontId="21" fillId="8" borderId="5" xfId="0" applyFont="1" applyFill="1" applyBorder="1" applyAlignment="1">
      <alignment horizontal="center" vertical="center" readingOrder="2"/>
    </xf>
    <xf numFmtId="0" fontId="13" fillId="0" borderId="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1" fillId="9" borderId="7" xfId="0" applyFont="1" applyFill="1" applyBorder="1" applyAlignment="1">
      <alignment horizontal="center" vertical="center" readingOrder="2"/>
    </xf>
    <xf numFmtId="0" fontId="21" fillId="5" borderId="8" xfId="0" applyFont="1" applyFill="1" applyBorder="1" applyAlignment="1">
      <alignment horizontal="center" vertical="center" readingOrder="2"/>
    </xf>
    <xf numFmtId="0" fontId="21" fillId="10" borderId="9" xfId="0" applyFont="1" applyFill="1" applyBorder="1" applyAlignment="1">
      <alignment horizontal="center" vertical="center" readingOrder="2"/>
    </xf>
    <xf numFmtId="0" fontId="21" fillId="10" borderId="10" xfId="0" applyFont="1" applyFill="1" applyBorder="1" applyAlignment="1">
      <alignment horizontal="center" vertical="center" readingOrder="2"/>
    </xf>
    <xf numFmtId="0" fontId="21" fillId="9" borderId="11" xfId="0" applyFont="1" applyFill="1" applyBorder="1" applyAlignment="1">
      <alignment horizontal="center" vertical="center" readingOrder="2"/>
    </xf>
    <xf numFmtId="0" fontId="21" fillId="5" borderId="12" xfId="0" applyFont="1" applyFill="1" applyBorder="1" applyAlignment="1">
      <alignment horizontal="center" vertical="center" readingOrder="2"/>
    </xf>
    <xf numFmtId="0" fontId="21" fillId="10" borderId="13" xfId="0" applyFont="1" applyFill="1" applyBorder="1" applyAlignment="1">
      <alignment horizontal="center" vertical="center" readingOrder="2"/>
    </xf>
    <xf numFmtId="0" fontId="21" fillId="10" borderId="14" xfId="0" applyFont="1" applyFill="1" applyBorder="1" applyAlignment="1">
      <alignment horizontal="center" vertical="center" readingOrder="2"/>
    </xf>
    <xf numFmtId="0" fontId="21" fillId="9" borderId="15" xfId="0" applyFont="1" applyFill="1" applyBorder="1" applyAlignment="1">
      <alignment horizontal="center" vertical="center" readingOrder="2"/>
    </xf>
    <xf numFmtId="9" fontId="21" fillId="5" borderId="15" xfId="0" applyNumberFormat="1" applyFont="1" applyFill="1" applyBorder="1" applyAlignment="1">
      <alignment horizontal="center" vertical="center" readingOrder="2"/>
    </xf>
    <xf numFmtId="9" fontId="21" fillId="10" borderId="15" xfId="0" applyNumberFormat="1" applyFont="1" applyFill="1" applyBorder="1" applyAlignment="1">
      <alignment horizontal="center" vertical="center" readingOrder="2"/>
    </xf>
    <xf numFmtId="0" fontId="22" fillId="0" borderId="0" xfId="0" applyFont="1" applyAlignment="1">
      <alignment horizontal="center" vertical="center"/>
    </xf>
    <xf numFmtId="0" fontId="20" fillId="6" borderId="1" xfId="0" applyFont="1" applyFill="1" applyBorder="1" applyAlignment="1">
      <alignment horizontal="center" vertical="center" readingOrder="2"/>
    </xf>
    <xf numFmtId="0" fontId="21" fillId="7" borderId="16" xfId="0" applyFont="1" applyFill="1" applyBorder="1" applyAlignment="1">
      <alignment horizontal="center" vertical="center" readingOrder="2"/>
    </xf>
    <xf numFmtId="9" fontId="21" fillId="11" borderId="16" xfId="0" applyNumberFormat="1" applyFont="1" applyFill="1" applyBorder="1" applyAlignment="1">
      <alignment horizontal="center" vertical="center" readingOrder="2"/>
    </xf>
    <xf numFmtId="9" fontId="21" fillId="11" borderId="17" xfId="0" applyNumberFormat="1" applyFont="1" applyFill="1" applyBorder="1" applyAlignment="1">
      <alignment horizontal="center" vertical="center" readingOrder="2"/>
    </xf>
    <xf numFmtId="0" fontId="20" fillId="12" borderId="1" xfId="0" applyFont="1" applyFill="1" applyBorder="1" applyAlignment="1">
      <alignment horizontal="center" vertical="center" readingOrder="2"/>
    </xf>
    <xf numFmtId="0" fontId="21" fillId="12" borderId="1" xfId="0" applyFont="1" applyFill="1" applyBorder="1" applyAlignment="1">
      <alignment horizontal="center" vertical="center" readingOrder="2"/>
    </xf>
    <xf numFmtId="0" fontId="23" fillId="0" borderId="0" xfId="0" applyFont="1" applyAlignment="1">
      <alignment horizontal="center" vertical="center"/>
    </xf>
    <xf numFmtId="0" fontId="25" fillId="5" borderId="18" xfId="0" applyFont="1" applyFill="1" applyBorder="1" applyAlignment="1">
      <alignment horizontal="center" vertical="center" readingOrder="2"/>
    </xf>
    <xf numFmtId="3" fontId="25" fillId="5" borderId="18" xfId="0" applyNumberFormat="1" applyFont="1" applyFill="1" applyBorder="1" applyAlignment="1">
      <alignment horizontal="center" vertical="center" readingOrder="2"/>
    </xf>
    <xf numFmtId="0" fontId="22" fillId="0" borderId="0" xfId="0" applyFont="1" applyAlignment="1">
      <alignment horizontal="center"/>
    </xf>
    <xf numFmtId="0" fontId="4" fillId="6" borderId="19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13" borderId="21" xfId="0" applyFont="1" applyFill="1" applyBorder="1" applyAlignment="1">
      <alignment horizontal="center" vertical="center"/>
    </xf>
    <xf numFmtId="0" fontId="4" fillId="13" borderId="22" xfId="0" applyFont="1" applyFill="1" applyBorder="1" applyAlignment="1">
      <alignment horizontal="center" vertical="center"/>
    </xf>
    <xf numFmtId="0" fontId="4" fillId="13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right" vertical="center" readingOrder="2"/>
    </xf>
    <xf numFmtId="0" fontId="0" fillId="0" borderId="24" xfId="0" applyBorder="1" applyAlignment="1">
      <alignment horizontal="right" vertical="center" readingOrder="2"/>
    </xf>
    <xf numFmtId="0" fontId="4" fillId="13" borderId="19" xfId="0" applyFont="1" applyFill="1" applyBorder="1" applyAlignment="1">
      <alignment horizontal="center" vertical="center" readingOrder="2"/>
    </xf>
    <xf numFmtId="0" fontId="4" fillId="13" borderId="25" xfId="0" applyFont="1" applyFill="1" applyBorder="1" applyAlignment="1">
      <alignment horizontal="center" vertical="center" readingOrder="2"/>
    </xf>
    <xf numFmtId="0" fontId="0" fillId="0" borderId="0" xfId="0" applyAlignment="1">
      <alignment readingOrder="2"/>
    </xf>
    <xf numFmtId="0" fontId="25" fillId="3" borderId="26" xfId="0" applyFont="1" applyFill="1" applyBorder="1" applyAlignment="1">
      <alignment horizontal="center" vertical="center" readingOrder="2"/>
    </xf>
    <xf numFmtId="0" fontId="25" fillId="3" borderId="18" xfId="0" applyFont="1" applyFill="1" applyBorder="1" applyAlignment="1">
      <alignment horizontal="center" vertical="center" readingOrder="2"/>
    </xf>
    <xf numFmtId="0" fontId="25" fillId="3" borderId="27" xfId="0" applyFont="1" applyFill="1" applyBorder="1" applyAlignment="1">
      <alignment horizontal="center" vertical="center" readingOrder="2"/>
    </xf>
    <xf numFmtId="0" fontId="25" fillId="3" borderId="28" xfId="0" applyFont="1" applyFill="1" applyBorder="1" applyAlignment="1">
      <alignment horizontal="center" vertical="center" readingOrder="2"/>
    </xf>
    <xf numFmtId="0" fontId="30" fillId="5" borderId="15" xfId="0" applyFont="1" applyFill="1" applyBorder="1" applyAlignment="1">
      <alignment horizontal="center" vertical="center" readingOrder="2"/>
    </xf>
    <xf numFmtId="0" fontId="0" fillId="14" borderId="29" xfId="0" applyFill="1" applyBorder="1" applyAlignment="1">
      <alignment/>
    </xf>
    <xf numFmtId="0" fontId="16" fillId="14" borderId="30" xfId="0" applyFont="1" applyFill="1" applyBorder="1" applyAlignment="1">
      <alignment horizontal="center" vertical="center" readingOrder="2"/>
    </xf>
    <xf numFmtId="0" fontId="16" fillId="14" borderId="31" xfId="0" applyFont="1" applyFill="1" applyBorder="1" applyAlignment="1">
      <alignment horizontal="center" vertical="center" readingOrder="2"/>
    </xf>
    <xf numFmtId="0" fontId="0" fillId="14" borderId="23" xfId="0" applyFill="1" applyBorder="1" applyAlignment="1">
      <alignment/>
    </xf>
    <xf numFmtId="0" fontId="16" fillId="5" borderId="9" xfId="0" applyFont="1" applyFill="1" applyBorder="1" applyAlignment="1">
      <alignment horizontal="center" vertical="center" readingOrder="2"/>
    </xf>
    <xf numFmtId="0" fontId="16" fillId="5" borderId="28" xfId="0" applyFont="1" applyFill="1" applyBorder="1" applyAlignment="1">
      <alignment horizontal="center" vertical="center" readingOrder="2"/>
    </xf>
    <xf numFmtId="0" fontId="16" fillId="5" borderId="13" xfId="0" applyFont="1" applyFill="1" applyBorder="1" applyAlignment="1">
      <alignment horizontal="center" vertical="center" readingOrder="2"/>
    </xf>
    <xf numFmtId="0" fontId="16" fillId="5" borderId="32" xfId="0" applyFont="1" applyFill="1" applyBorder="1" applyAlignment="1">
      <alignment horizontal="center" vertical="center" readingOrder="2"/>
    </xf>
    <xf numFmtId="0" fontId="4" fillId="15" borderId="33" xfId="0" applyFont="1" applyFill="1" applyBorder="1" applyAlignment="1">
      <alignment horizontal="left" vertical="center"/>
    </xf>
    <xf numFmtId="0" fontId="4" fillId="15" borderId="34" xfId="0" applyFont="1" applyFill="1" applyBorder="1" applyAlignment="1">
      <alignment horizontal="right" vertical="center"/>
    </xf>
    <xf numFmtId="0" fontId="4" fillId="16" borderId="33" xfId="0" applyFont="1" applyFill="1" applyBorder="1" applyAlignment="1">
      <alignment horizontal="left" vertical="center"/>
    </xf>
    <xf numFmtId="0" fontId="4" fillId="16" borderId="34" xfId="0" applyFont="1" applyFill="1" applyBorder="1" applyAlignment="1">
      <alignment horizontal="right" vertical="center"/>
    </xf>
    <xf numFmtId="0" fontId="25" fillId="3" borderId="35" xfId="0" applyFont="1" applyFill="1" applyBorder="1" applyAlignment="1">
      <alignment horizontal="center" vertical="center" readingOrder="2"/>
    </xf>
    <xf numFmtId="0" fontId="25" fillId="3" borderId="36" xfId="0" applyFont="1" applyFill="1" applyBorder="1" applyAlignment="1">
      <alignment horizontal="center" vertical="center" readingOrder="2"/>
    </xf>
    <xf numFmtId="0" fontId="25" fillId="3" borderId="17" xfId="0" applyFont="1" applyFill="1" applyBorder="1" applyAlignment="1">
      <alignment horizontal="center" vertical="center" readingOrder="2"/>
    </xf>
    <xf numFmtId="0" fontId="16" fillId="11" borderId="37" xfId="0" applyFont="1" applyFill="1" applyBorder="1" applyAlignment="1">
      <alignment horizontal="center" vertical="center" readingOrder="2"/>
    </xf>
    <xf numFmtId="0" fontId="16" fillId="3" borderId="37" xfId="0" applyFont="1" applyFill="1" applyBorder="1" applyAlignment="1">
      <alignment horizontal="center" vertical="center" readingOrder="2"/>
    </xf>
    <xf numFmtId="0" fontId="16" fillId="11" borderId="38" xfId="0" applyFont="1" applyFill="1" applyBorder="1" applyAlignment="1">
      <alignment horizontal="center" vertical="center" readingOrder="2"/>
    </xf>
    <xf numFmtId="0" fontId="16" fillId="3" borderId="39" xfId="0" applyFont="1" applyFill="1" applyBorder="1" applyAlignment="1">
      <alignment horizontal="center" vertical="center" readingOrder="2"/>
    </xf>
    <xf numFmtId="9" fontId="16" fillId="5" borderId="39" xfId="0" applyNumberFormat="1" applyFont="1" applyFill="1" applyBorder="1" applyAlignment="1">
      <alignment horizontal="center" vertical="center" readingOrder="2"/>
    </xf>
    <xf numFmtId="0" fontId="16" fillId="11" borderId="40" xfId="0" applyFont="1" applyFill="1" applyBorder="1" applyAlignment="1">
      <alignment horizontal="center" vertical="center" readingOrder="2"/>
    </xf>
    <xf numFmtId="0" fontId="16" fillId="3" borderId="41" xfId="0" applyFont="1" applyFill="1" applyBorder="1" applyAlignment="1">
      <alignment horizontal="center" vertical="center" readingOrder="2"/>
    </xf>
    <xf numFmtId="9" fontId="16" fillId="5" borderId="41" xfId="0" applyNumberFormat="1" applyFont="1" applyFill="1" applyBorder="1" applyAlignment="1">
      <alignment horizontal="center" vertical="center" readingOrder="2"/>
    </xf>
    <xf numFmtId="0" fontId="16" fillId="3" borderId="42" xfId="0" applyFont="1" applyFill="1" applyBorder="1" applyAlignment="1">
      <alignment horizontal="center" vertical="center" readingOrder="2"/>
    </xf>
    <xf numFmtId="9" fontId="16" fillId="5" borderId="42" xfId="0" applyNumberFormat="1" applyFont="1" applyFill="1" applyBorder="1" applyAlignment="1">
      <alignment horizontal="center" vertical="center" readingOrder="2"/>
    </xf>
    <xf numFmtId="0" fontId="16" fillId="11" borderId="43" xfId="0" applyFont="1" applyFill="1" applyBorder="1" applyAlignment="1">
      <alignment horizontal="center" vertical="center" readingOrder="2"/>
    </xf>
    <xf numFmtId="0" fontId="16" fillId="3" borderId="44" xfId="0" applyFont="1" applyFill="1" applyBorder="1" applyAlignment="1">
      <alignment horizontal="center" vertical="center" readingOrder="2"/>
    </xf>
    <xf numFmtId="0" fontId="4" fillId="17" borderId="45" xfId="0" applyFont="1" applyFill="1" applyBorder="1" applyAlignment="1">
      <alignment horizontal="center" vertical="center" readingOrder="2"/>
    </xf>
    <xf numFmtId="0" fontId="16" fillId="3" borderId="1" xfId="0" applyFont="1" applyFill="1" applyBorder="1" applyAlignment="1">
      <alignment horizontal="center" vertical="center" readingOrder="2"/>
    </xf>
    <xf numFmtId="9" fontId="16" fillId="5" borderId="1" xfId="0" applyNumberFormat="1" applyFont="1" applyFill="1" applyBorder="1" applyAlignment="1">
      <alignment horizontal="center" vertical="center" readingOrder="2"/>
    </xf>
    <xf numFmtId="0" fontId="16" fillId="3" borderId="1" xfId="0" applyFont="1" applyFill="1" applyBorder="1" applyAlignment="1">
      <alignment horizontal="center" vertical="center"/>
    </xf>
    <xf numFmtId="0" fontId="45" fillId="5" borderId="18" xfId="0" applyFont="1" applyFill="1" applyBorder="1" applyAlignment="1">
      <alignment horizontal="center" vertical="center" readingOrder="2"/>
    </xf>
    <xf numFmtId="0" fontId="45" fillId="5" borderId="46" xfId="0" applyFont="1" applyFill="1" applyBorder="1" applyAlignment="1">
      <alignment horizontal="center" vertical="center" readingOrder="2"/>
    </xf>
    <xf numFmtId="0" fontId="46" fillId="5" borderId="15" xfId="0" applyFont="1" applyFill="1" applyBorder="1" applyAlignment="1">
      <alignment horizontal="center" vertical="center" readingOrder="2"/>
    </xf>
    <xf numFmtId="0" fontId="47" fillId="18" borderId="47" xfId="0" applyFont="1" applyFill="1" applyBorder="1" applyAlignment="1">
      <alignment horizontal="center" vertical="center" shrinkToFit="1" readingOrder="2"/>
    </xf>
    <xf numFmtId="0" fontId="47" fillId="18" borderId="16" xfId="0" applyFont="1" applyFill="1" applyBorder="1" applyAlignment="1">
      <alignment horizontal="center" vertical="center" shrinkToFit="1" readingOrder="2"/>
    </xf>
    <xf numFmtId="0" fontId="47" fillId="5" borderId="16" xfId="0" applyFont="1" applyFill="1" applyBorder="1" applyAlignment="1">
      <alignment horizontal="center" vertical="center" shrinkToFit="1" readingOrder="2"/>
    </xf>
    <xf numFmtId="0" fontId="47" fillId="5" borderId="48" xfId="0" applyFont="1" applyFill="1" applyBorder="1" applyAlignment="1">
      <alignment horizontal="center" vertical="center" shrinkToFit="1" readingOrder="2"/>
    </xf>
    <xf numFmtId="0" fontId="47" fillId="18" borderId="49" xfId="0" applyFont="1" applyFill="1" applyBorder="1" applyAlignment="1">
      <alignment horizontal="center" vertical="center" shrinkToFit="1" readingOrder="2"/>
    </xf>
    <xf numFmtId="0" fontId="47" fillId="18" borderId="2" xfId="0" applyFont="1" applyFill="1" applyBorder="1" applyAlignment="1">
      <alignment horizontal="center" vertical="center" shrinkToFit="1" readingOrder="2"/>
    </xf>
    <xf numFmtId="0" fontId="47" fillId="5" borderId="2" xfId="0" applyFont="1" applyFill="1" applyBorder="1" applyAlignment="1">
      <alignment horizontal="center" vertical="center" shrinkToFit="1" readingOrder="2"/>
    </xf>
    <xf numFmtId="0" fontId="47" fillId="5" borderId="17" xfId="0" applyFont="1" applyFill="1" applyBorder="1" applyAlignment="1">
      <alignment horizontal="center" vertical="center" shrinkToFit="1" readingOrder="2"/>
    </xf>
    <xf numFmtId="0" fontId="4" fillId="17" borderId="47" xfId="0" applyFont="1" applyFill="1" applyBorder="1" applyAlignment="1">
      <alignment horizontal="center" vertical="center"/>
    </xf>
    <xf numFmtId="0" fontId="4" fillId="17" borderId="49" xfId="0" applyFont="1" applyFill="1" applyBorder="1" applyAlignment="1">
      <alignment horizontal="center" vertical="center"/>
    </xf>
    <xf numFmtId="0" fontId="4" fillId="17" borderId="19" xfId="0" applyFont="1" applyFill="1" applyBorder="1" applyAlignment="1">
      <alignment horizontal="center" vertical="center"/>
    </xf>
    <xf numFmtId="0" fontId="4" fillId="17" borderId="50" xfId="0" applyFont="1" applyFill="1" applyBorder="1" applyAlignment="1">
      <alignment horizontal="center" vertical="center" readingOrder="2"/>
    </xf>
    <xf numFmtId="0" fontId="4" fillId="17" borderId="51" xfId="0" applyFont="1" applyFill="1" applyBorder="1" applyAlignment="1">
      <alignment horizontal="center" vertical="center" readingOrder="2"/>
    </xf>
    <xf numFmtId="0" fontId="4" fillId="17" borderId="52" xfId="0" applyFont="1" applyFill="1" applyBorder="1" applyAlignment="1">
      <alignment horizontal="center" vertical="center" readingOrder="2"/>
    </xf>
    <xf numFmtId="0" fontId="17" fillId="0" borderId="0" xfId="0" applyFont="1" applyAlignment="1">
      <alignment/>
    </xf>
    <xf numFmtId="0" fontId="50" fillId="0" borderId="0" xfId="0" applyFont="1" applyAlignment="1">
      <alignment/>
    </xf>
    <xf numFmtId="0" fontId="21" fillId="19" borderId="29" xfId="0" applyFont="1" applyFill="1" applyBorder="1" applyAlignment="1">
      <alignment horizontal="center" vertical="center" readingOrder="2"/>
    </xf>
    <xf numFmtId="0" fontId="21" fillId="19" borderId="30" xfId="0" applyFont="1" applyFill="1" applyBorder="1" applyAlignment="1">
      <alignment horizontal="left" vertical="top" readingOrder="2"/>
    </xf>
    <xf numFmtId="0" fontId="21" fillId="19" borderId="31" xfId="0" applyFont="1" applyFill="1" applyBorder="1" applyAlignment="1">
      <alignment horizontal="center" vertical="center" readingOrder="2"/>
    </xf>
    <xf numFmtId="0" fontId="21" fillId="19" borderId="23" xfId="0" applyFont="1" applyFill="1" applyBorder="1" applyAlignment="1">
      <alignment horizontal="center" vertical="center" readingOrder="2"/>
    </xf>
    <xf numFmtId="0" fontId="4" fillId="19" borderId="29" xfId="0" applyFont="1" applyFill="1" applyBorder="1" applyAlignment="1">
      <alignment horizontal="center" vertical="center"/>
    </xf>
    <xf numFmtId="0" fontId="4" fillId="19" borderId="53" xfId="0" applyFont="1" applyFill="1" applyBorder="1" applyAlignment="1">
      <alignment horizontal="left" vertical="top"/>
    </xf>
    <xf numFmtId="0" fontId="4" fillId="19" borderId="31" xfId="0" applyFont="1" applyFill="1" applyBorder="1" applyAlignment="1">
      <alignment horizontal="center" vertical="center"/>
    </xf>
    <xf numFmtId="0" fontId="4" fillId="19" borderId="24" xfId="0" applyFont="1" applyFill="1" applyBorder="1" applyAlignment="1">
      <alignment horizontal="center" vertical="center"/>
    </xf>
    <xf numFmtId="0" fontId="46" fillId="19" borderId="15" xfId="0" applyFont="1" applyFill="1" applyBorder="1" applyAlignment="1">
      <alignment horizontal="center" vertical="center" readingOrder="2"/>
    </xf>
    <xf numFmtId="0" fontId="6" fillId="19" borderId="20" xfId="0" applyFont="1" applyFill="1" applyBorder="1" applyAlignment="1">
      <alignment horizontal="center" vertical="center"/>
    </xf>
    <xf numFmtId="0" fontId="45" fillId="19" borderId="37" xfId="0" applyFont="1" applyFill="1" applyBorder="1" applyAlignment="1">
      <alignment horizontal="center" vertical="center" readingOrder="2"/>
    </xf>
    <xf numFmtId="0" fontId="45" fillId="19" borderId="54" xfId="0" applyFont="1" applyFill="1" applyBorder="1" applyAlignment="1">
      <alignment horizontal="center" vertical="center" readingOrder="2"/>
    </xf>
    <xf numFmtId="0" fontId="16" fillId="19" borderId="33" xfId="0" applyFont="1" applyFill="1" applyBorder="1" applyAlignment="1">
      <alignment horizontal="center" vertical="center"/>
    </xf>
    <xf numFmtId="0" fontId="6" fillId="19" borderId="33" xfId="0" applyFont="1" applyFill="1" applyBorder="1" applyAlignment="1">
      <alignment horizontal="center" vertical="center"/>
    </xf>
    <xf numFmtId="0" fontId="4" fillId="19" borderId="19" xfId="0" applyFont="1" applyFill="1" applyBorder="1" applyAlignment="1">
      <alignment horizontal="center" vertical="center"/>
    </xf>
    <xf numFmtId="0" fontId="4" fillId="19" borderId="25" xfId="0" applyFont="1" applyFill="1" applyBorder="1" applyAlignment="1">
      <alignment horizontal="center" vertical="center"/>
    </xf>
    <xf numFmtId="0" fontId="6" fillId="19" borderId="34" xfId="0" applyFont="1" applyFill="1" applyBorder="1" applyAlignment="1">
      <alignment horizontal="center" vertical="center"/>
    </xf>
    <xf numFmtId="0" fontId="20" fillId="20" borderId="1" xfId="0" applyFont="1" applyFill="1" applyBorder="1" applyAlignment="1">
      <alignment horizontal="center" vertical="center" readingOrder="2"/>
    </xf>
    <xf numFmtId="0" fontId="6" fillId="19" borderId="55" xfId="0" applyFont="1" applyFill="1" applyBorder="1" applyAlignment="1">
      <alignment horizontal="center" vertical="center"/>
    </xf>
    <xf numFmtId="0" fontId="25" fillId="19" borderId="56" xfId="0" applyFont="1" applyFill="1" applyBorder="1" applyAlignment="1">
      <alignment horizontal="center" vertical="center" readingOrder="2"/>
    </xf>
    <xf numFmtId="0" fontId="30" fillId="19" borderId="15" xfId="0" applyFont="1" applyFill="1" applyBorder="1" applyAlignment="1">
      <alignment horizontal="center" vertical="center" readingOrder="2"/>
    </xf>
    <xf numFmtId="0" fontId="20" fillId="19" borderId="2" xfId="0" applyFont="1" applyFill="1" applyBorder="1" applyAlignment="1">
      <alignment horizontal="center" vertical="center" readingOrder="2"/>
    </xf>
    <xf numFmtId="0" fontId="4" fillId="19" borderId="29" xfId="0" applyFont="1" applyFill="1" applyBorder="1" applyAlignment="1">
      <alignment horizontal="center" vertical="center" readingOrder="2"/>
    </xf>
    <xf numFmtId="0" fontId="4" fillId="19" borderId="30" xfId="0" applyFont="1" applyFill="1" applyBorder="1" applyAlignment="1">
      <alignment horizontal="left" vertical="top" readingOrder="2"/>
    </xf>
    <xf numFmtId="0" fontId="4" fillId="19" borderId="31" xfId="0" applyFont="1" applyFill="1" applyBorder="1" applyAlignment="1">
      <alignment horizontal="center" vertical="center" readingOrder="2"/>
    </xf>
    <xf numFmtId="0" fontId="4" fillId="19" borderId="23" xfId="0" applyFont="1" applyFill="1" applyBorder="1" applyAlignment="1">
      <alignment horizontal="center" vertical="center" readingOrder="2"/>
    </xf>
    <xf numFmtId="0" fontId="39" fillId="19" borderId="15" xfId="0" applyFont="1" applyFill="1" applyBorder="1" applyAlignment="1">
      <alignment horizontal="center" vertical="center" readingOrder="2"/>
    </xf>
    <xf numFmtId="0" fontId="39" fillId="19" borderId="57" xfId="0" applyFont="1" applyFill="1" applyBorder="1" applyAlignment="1">
      <alignment horizontal="center" vertical="center" readingOrder="2"/>
    </xf>
    <xf numFmtId="0" fontId="20" fillId="20" borderId="33" xfId="0" applyFont="1" applyFill="1" applyBorder="1" applyAlignment="1">
      <alignment horizontal="center" vertical="center" readingOrder="2"/>
    </xf>
    <xf numFmtId="0" fontId="16" fillId="19" borderId="45" xfId="0" applyFont="1" applyFill="1" applyBorder="1" applyAlignment="1">
      <alignment readingOrder="2"/>
    </xf>
    <xf numFmtId="0" fontId="16" fillId="19" borderId="58" xfId="0" applyFont="1" applyFill="1" applyBorder="1" applyAlignment="1">
      <alignment horizontal="left" vertical="top" readingOrder="2"/>
    </xf>
    <xf numFmtId="0" fontId="6" fillId="19" borderId="4" xfId="0" applyFont="1" applyFill="1" applyBorder="1" applyAlignment="1">
      <alignment horizontal="center" vertical="center" shrinkToFit="1" readingOrder="2"/>
    </xf>
    <xf numFmtId="0" fontId="6" fillId="19" borderId="59" xfId="0" applyFont="1" applyFill="1" applyBorder="1" applyAlignment="1">
      <alignment horizontal="center" vertical="center" shrinkToFit="1" readingOrder="2"/>
    </xf>
    <xf numFmtId="0" fontId="6" fillId="19" borderId="60" xfId="0" applyFont="1" applyFill="1" applyBorder="1" applyAlignment="1">
      <alignment horizontal="center" vertical="center" shrinkToFit="1" readingOrder="2"/>
    </xf>
    <xf numFmtId="0" fontId="16" fillId="19" borderId="1" xfId="0" applyFont="1" applyFill="1" applyBorder="1" applyAlignment="1">
      <alignment horizontal="center" vertical="center" readingOrder="2"/>
    </xf>
    <xf numFmtId="0" fontId="25" fillId="19" borderId="61" xfId="0" applyFont="1" applyFill="1" applyBorder="1" applyAlignment="1">
      <alignment horizontal="center" vertical="center" readingOrder="2"/>
    </xf>
    <xf numFmtId="0" fontId="25" fillId="19" borderId="59" xfId="0" applyFont="1" applyFill="1" applyBorder="1" applyAlignment="1">
      <alignment horizontal="center" vertical="center" readingOrder="2"/>
    </xf>
    <xf numFmtId="0" fontId="6" fillId="19" borderId="59" xfId="0" applyFont="1" applyFill="1" applyBorder="1" applyAlignment="1">
      <alignment horizontal="center" vertical="center" wrapText="1" shrinkToFit="1" readingOrder="2"/>
    </xf>
    <xf numFmtId="0" fontId="25" fillId="19" borderId="1" xfId="0" applyFont="1" applyFill="1" applyBorder="1" applyAlignment="1">
      <alignment horizontal="center" vertical="center" readingOrder="2"/>
    </xf>
    <xf numFmtId="0" fontId="17" fillId="19" borderId="45" xfId="0" applyFont="1" applyFill="1" applyBorder="1" applyAlignment="1">
      <alignment readingOrder="2"/>
    </xf>
    <xf numFmtId="0" fontId="17" fillId="19" borderId="58" xfId="0" applyFont="1" applyFill="1" applyBorder="1" applyAlignment="1">
      <alignment horizontal="left" vertical="top" readingOrder="2"/>
    </xf>
    <xf numFmtId="0" fontId="17" fillId="19" borderId="4" xfId="0" applyFont="1" applyFill="1" applyBorder="1" applyAlignment="1">
      <alignment horizontal="center" vertical="center" shrinkToFit="1" readingOrder="2"/>
    </xf>
    <xf numFmtId="0" fontId="17" fillId="19" borderId="59" xfId="0" applyFont="1" applyFill="1" applyBorder="1" applyAlignment="1">
      <alignment horizontal="center" vertical="center" shrinkToFit="1" readingOrder="2"/>
    </xf>
    <xf numFmtId="0" fontId="17" fillId="19" borderId="62" xfId="0" applyFont="1" applyFill="1" applyBorder="1" applyAlignment="1">
      <alignment horizontal="center" vertical="center" shrinkToFit="1" readingOrder="2"/>
    </xf>
    <xf numFmtId="0" fontId="17" fillId="19" borderId="1" xfId="0" applyFont="1" applyFill="1" applyBorder="1" applyAlignment="1">
      <alignment horizontal="center" vertical="center" readingOrder="2"/>
    </xf>
    <xf numFmtId="0" fontId="25" fillId="19" borderId="63" xfId="0" applyFont="1" applyFill="1" applyBorder="1" applyAlignment="1">
      <alignment horizontal="center" vertical="center" readingOrder="2"/>
    </xf>
    <xf numFmtId="0" fontId="25" fillId="19" borderId="25" xfId="0" applyFont="1" applyFill="1" applyBorder="1" applyAlignment="1">
      <alignment horizontal="center" vertical="center" readingOrder="2"/>
    </xf>
    <xf numFmtId="3" fontId="45" fillId="5" borderId="26" xfId="0" applyNumberFormat="1" applyFont="1" applyFill="1" applyBorder="1" applyAlignment="1">
      <alignment horizontal="center" vertical="center" readingOrder="2"/>
    </xf>
    <xf numFmtId="3" fontId="45" fillId="5" borderId="64" xfId="0" applyNumberFormat="1" applyFont="1" applyFill="1" applyBorder="1" applyAlignment="1">
      <alignment horizontal="center" vertical="center" readingOrder="2"/>
    </xf>
    <xf numFmtId="0" fontId="6" fillId="19" borderId="19" xfId="0" applyFont="1" applyFill="1" applyBorder="1" applyAlignment="1">
      <alignment horizontal="center" vertical="center"/>
    </xf>
    <xf numFmtId="0" fontId="6" fillId="19" borderId="25" xfId="0" applyFont="1" applyFill="1" applyBorder="1" applyAlignment="1">
      <alignment horizontal="center" vertical="center"/>
    </xf>
    <xf numFmtId="0" fontId="45" fillId="5" borderId="65" xfId="0" applyFont="1" applyFill="1" applyBorder="1" applyAlignment="1">
      <alignment horizontal="center" vertical="center" readingOrder="2"/>
    </xf>
    <xf numFmtId="0" fontId="45" fillId="5" borderId="56" xfId="0" applyFont="1" applyFill="1" applyBorder="1" applyAlignment="1">
      <alignment horizontal="center" vertical="center" readingOrder="2"/>
    </xf>
    <xf numFmtId="0" fontId="45" fillId="5" borderId="66" xfId="0" applyFont="1" applyFill="1" applyBorder="1" applyAlignment="1">
      <alignment horizontal="center" vertical="center" readingOrder="2"/>
    </xf>
    <xf numFmtId="0" fontId="45" fillId="5" borderId="67" xfId="0" applyFont="1" applyFill="1" applyBorder="1" applyAlignment="1">
      <alignment horizontal="center" vertical="center" readingOrder="2"/>
    </xf>
    <xf numFmtId="0" fontId="45" fillId="19" borderId="68" xfId="0" applyFont="1" applyFill="1" applyBorder="1" applyAlignment="1">
      <alignment horizontal="center" vertical="center" readingOrder="2"/>
    </xf>
    <xf numFmtId="0" fontId="29" fillId="5" borderId="2" xfId="0" applyFont="1" applyFill="1" applyBorder="1" applyAlignment="1">
      <alignment horizontal="center" vertical="center" readingOrder="2"/>
    </xf>
    <xf numFmtId="9" fontId="29" fillId="3" borderId="2" xfId="0" applyNumberFormat="1" applyFont="1" applyFill="1" applyBorder="1" applyAlignment="1">
      <alignment horizontal="center" vertical="center" readingOrder="2"/>
    </xf>
    <xf numFmtId="3" fontId="29" fillId="5" borderId="2" xfId="0" applyNumberFormat="1" applyFont="1" applyFill="1" applyBorder="1" applyAlignment="1">
      <alignment horizontal="center" vertical="center" readingOrder="2"/>
    </xf>
    <xf numFmtId="9" fontId="29" fillId="19" borderId="2" xfId="0" applyNumberFormat="1" applyFont="1" applyFill="1" applyBorder="1" applyAlignment="1">
      <alignment horizontal="center" vertical="center" readingOrder="2"/>
    </xf>
    <xf numFmtId="0" fontId="29" fillId="19" borderId="2" xfId="0" applyFont="1" applyFill="1" applyBorder="1" applyAlignment="1">
      <alignment horizontal="center" vertical="center" readingOrder="2"/>
    </xf>
    <xf numFmtId="3" fontId="29" fillId="19" borderId="2" xfId="0" applyNumberFormat="1" applyFont="1" applyFill="1" applyBorder="1" applyAlignment="1">
      <alignment horizontal="center" vertical="center" readingOrder="2"/>
    </xf>
    <xf numFmtId="0" fontId="4" fillId="19" borderId="29" xfId="0" applyFont="1" applyFill="1" applyBorder="1" applyAlignment="1">
      <alignment horizontal="center" vertical="center"/>
    </xf>
    <xf numFmtId="0" fontId="4" fillId="19" borderId="30" xfId="0" applyFont="1" applyFill="1" applyBorder="1" applyAlignment="1">
      <alignment horizontal="left" vertical="top"/>
    </xf>
    <xf numFmtId="0" fontId="4" fillId="19" borderId="31" xfId="0" applyFont="1" applyFill="1" applyBorder="1" applyAlignment="1">
      <alignment horizontal="center" vertical="center"/>
    </xf>
    <xf numFmtId="0" fontId="4" fillId="19" borderId="23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" vertical="center" readingOrder="2"/>
    </xf>
    <xf numFmtId="0" fontId="16" fillId="3" borderId="1" xfId="0" applyFont="1" applyFill="1" applyBorder="1" applyAlignment="1">
      <alignment horizontal="center" vertical="center" readingOrder="2"/>
    </xf>
    <xf numFmtId="0" fontId="16" fillId="4" borderId="1" xfId="0" applyFont="1" applyFill="1" applyBorder="1" applyAlignment="1">
      <alignment horizontal="center" vertical="center" readingOrder="2"/>
    </xf>
    <xf numFmtId="3" fontId="16" fillId="5" borderId="1" xfId="0" applyNumberFormat="1" applyFont="1" applyFill="1" applyBorder="1" applyAlignment="1">
      <alignment horizontal="center" vertical="center" readingOrder="2"/>
    </xf>
    <xf numFmtId="0" fontId="16" fillId="11" borderId="38" xfId="0" applyFont="1" applyFill="1" applyBorder="1" applyAlignment="1">
      <alignment horizontal="center" readingOrder="2"/>
    </xf>
    <xf numFmtId="0" fontId="16" fillId="11" borderId="40" xfId="0" applyFont="1" applyFill="1" applyBorder="1" applyAlignment="1">
      <alignment horizontal="center" readingOrder="2"/>
    </xf>
    <xf numFmtId="10" fontId="16" fillId="5" borderId="41" xfId="0" applyNumberFormat="1" applyFont="1" applyFill="1" applyBorder="1" applyAlignment="1">
      <alignment horizontal="center" vertical="center" readingOrder="2"/>
    </xf>
    <xf numFmtId="0" fontId="30" fillId="19" borderId="69" xfId="0" applyFont="1" applyFill="1" applyBorder="1" applyAlignment="1">
      <alignment horizontal="center" vertical="center" readingOrder="2"/>
    </xf>
    <xf numFmtId="0" fontId="30" fillId="19" borderId="70" xfId="0" applyFont="1" applyFill="1" applyBorder="1" applyAlignment="1">
      <alignment horizontal="center" vertical="center" readingOrder="2"/>
    </xf>
    <xf numFmtId="0" fontId="25" fillId="5" borderId="71" xfId="0" applyFont="1" applyFill="1" applyBorder="1" applyAlignment="1">
      <alignment horizontal="center" vertical="center" readingOrder="2"/>
    </xf>
    <xf numFmtId="0" fontId="25" fillId="5" borderId="28" xfId="0" applyFont="1" applyFill="1" applyBorder="1" applyAlignment="1">
      <alignment horizontal="center" vertical="center" readingOrder="2"/>
    </xf>
    <xf numFmtId="0" fontId="25" fillId="5" borderId="32" xfId="0" applyFont="1" applyFill="1" applyBorder="1" applyAlignment="1">
      <alignment horizontal="center" vertical="center" readingOrder="2"/>
    </xf>
    <xf numFmtId="0" fontId="4" fillId="0" borderId="0" xfId="0" applyFont="1" applyAlignment="1">
      <alignment/>
    </xf>
    <xf numFmtId="0" fontId="29" fillId="0" borderId="0" xfId="0" applyFont="1" applyAlignment="1">
      <alignment readingOrder="2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45" fillId="5" borderId="28" xfId="0" applyFont="1" applyFill="1" applyBorder="1" applyAlignment="1">
      <alignment horizontal="center" vertical="center" readingOrder="2"/>
    </xf>
    <xf numFmtId="0" fontId="45" fillId="19" borderId="72" xfId="0" applyFont="1" applyFill="1" applyBorder="1" applyAlignment="1">
      <alignment horizontal="center" vertical="center" readingOrder="2"/>
    </xf>
    <xf numFmtId="0" fontId="16" fillId="0" borderId="0" xfId="0" applyFont="1" applyAlignment="1">
      <alignment/>
    </xf>
    <xf numFmtId="0" fontId="4" fillId="15" borderId="1" xfId="0" applyFont="1" applyFill="1" applyBorder="1" applyAlignment="1">
      <alignment horizontal="center" vertical="center"/>
    </xf>
    <xf numFmtId="0" fontId="4" fillId="15" borderId="39" xfId="0" applyFont="1" applyFill="1" applyBorder="1" applyAlignment="1">
      <alignment horizontal="center" vertical="center"/>
    </xf>
    <xf numFmtId="0" fontId="4" fillId="15" borderId="41" xfId="0" applyFont="1" applyFill="1" applyBorder="1" applyAlignment="1">
      <alignment horizontal="center" vertical="center"/>
    </xf>
    <xf numFmtId="0" fontId="16" fillId="15" borderId="42" xfId="0" applyFont="1" applyFill="1" applyBorder="1" applyAlignment="1">
      <alignment horizontal="center" vertical="center"/>
    </xf>
    <xf numFmtId="0" fontId="16" fillId="0" borderId="0" xfId="0" applyFont="1" applyAlignment="1">
      <alignment horizontal="center" readingOrder="2"/>
    </xf>
    <xf numFmtId="0" fontId="4" fillId="16" borderId="39" xfId="0" applyFont="1" applyFill="1" applyBorder="1" applyAlignment="1">
      <alignment horizontal="center" vertical="center"/>
    </xf>
    <xf numFmtId="0" fontId="4" fillId="16" borderId="41" xfId="0" applyFont="1" applyFill="1" applyBorder="1" applyAlignment="1">
      <alignment horizontal="center" vertical="center"/>
    </xf>
    <xf numFmtId="0" fontId="16" fillId="16" borderId="42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0" fontId="16" fillId="21" borderId="73" xfId="0" applyFont="1" applyFill="1" applyBorder="1" applyAlignment="1">
      <alignment horizontal="center" vertical="center" readingOrder="2"/>
    </xf>
    <xf numFmtId="0" fontId="16" fillId="21" borderId="74" xfId="0" applyFont="1" applyFill="1" applyBorder="1" applyAlignment="1">
      <alignment horizontal="center" vertical="center" readingOrder="2"/>
    </xf>
    <xf numFmtId="0" fontId="16" fillId="21" borderId="75" xfId="0" applyFont="1" applyFill="1" applyBorder="1" applyAlignment="1">
      <alignment horizontal="center" vertical="center" readingOrder="2"/>
    </xf>
    <xf numFmtId="0" fontId="16" fillId="21" borderId="4" xfId="0" applyFont="1" applyFill="1" applyBorder="1" applyAlignment="1">
      <alignment horizontal="center" vertical="center" readingOrder="2"/>
    </xf>
    <xf numFmtId="0" fontId="4" fillId="0" borderId="0" xfId="0" applyFont="1" applyAlignment="1">
      <alignment horizontal="center" vertical="center" readingOrder="2"/>
    </xf>
    <xf numFmtId="0" fontId="4" fillId="19" borderId="76" xfId="0" applyFont="1" applyFill="1" applyBorder="1" applyAlignment="1">
      <alignment horizontal="center" vertical="center" readingOrder="2"/>
    </xf>
    <xf numFmtId="0" fontId="4" fillId="19" borderId="49" xfId="0" applyFont="1" applyFill="1" applyBorder="1" applyAlignment="1">
      <alignment horizontal="center" vertical="center" readingOrder="2"/>
    </xf>
    <xf numFmtId="0" fontId="4" fillId="19" borderId="19" xfId="0" applyFont="1" applyFill="1" applyBorder="1" applyAlignment="1">
      <alignment horizontal="center" vertical="center" readingOrder="2"/>
    </xf>
    <xf numFmtId="0" fontId="4" fillId="19" borderId="62" xfId="0" applyFont="1" applyFill="1" applyBorder="1" applyAlignment="1">
      <alignment horizontal="center" vertical="center" readingOrder="2"/>
    </xf>
    <xf numFmtId="0" fontId="4" fillId="19" borderId="20" xfId="0" applyFont="1" applyFill="1" applyBorder="1" applyAlignment="1">
      <alignment horizontal="center" vertical="center" readingOrder="2"/>
    </xf>
    <xf numFmtId="0" fontId="4" fillId="14" borderId="77" xfId="0" applyFont="1" applyFill="1" applyBorder="1" applyAlignment="1">
      <alignment horizontal="center" vertical="center" readingOrder="2"/>
    </xf>
    <xf numFmtId="3" fontId="16" fillId="0" borderId="2" xfId="0" applyNumberFormat="1" applyFont="1" applyBorder="1" applyAlignment="1">
      <alignment horizontal="center" vertical="center" readingOrder="2"/>
    </xf>
    <xf numFmtId="3" fontId="16" fillId="0" borderId="78" xfId="0" applyNumberFormat="1" applyFont="1" applyBorder="1" applyAlignment="1">
      <alignment horizontal="center" vertical="center" readingOrder="2"/>
    </xf>
    <xf numFmtId="3" fontId="5" fillId="0" borderId="2" xfId="0" applyNumberFormat="1" applyFont="1" applyBorder="1" applyAlignment="1">
      <alignment horizontal="center" vertical="center" readingOrder="2"/>
    </xf>
    <xf numFmtId="3" fontId="25" fillId="19" borderId="79" xfId="0" applyNumberFormat="1" applyFont="1" applyFill="1" applyBorder="1" applyAlignment="1">
      <alignment horizontal="center" vertical="center" readingOrder="2"/>
    </xf>
    <xf numFmtId="3" fontId="25" fillId="19" borderId="56" xfId="0" applyNumberFormat="1" applyFont="1" applyFill="1" applyBorder="1" applyAlignment="1">
      <alignment horizontal="center" vertical="center" readingOrder="2"/>
    </xf>
    <xf numFmtId="3" fontId="4" fillId="22" borderId="80" xfId="0" applyNumberFormat="1" applyFont="1" applyFill="1" applyBorder="1" applyAlignment="1">
      <alignment horizontal="center" vertical="center" readingOrder="2"/>
    </xf>
    <xf numFmtId="3" fontId="47" fillId="18" borderId="47" xfId="0" applyNumberFormat="1" applyFont="1" applyFill="1" applyBorder="1" applyAlignment="1">
      <alignment horizontal="center" vertical="center" readingOrder="2"/>
    </xf>
    <xf numFmtId="3" fontId="47" fillId="18" borderId="16" xfId="0" applyNumberFormat="1" applyFont="1" applyFill="1" applyBorder="1" applyAlignment="1">
      <alignment horizontal="center" vertical="center" readingOrder="2"/>
    </xf>
    <xf numFmtId="3" fontId="47" fillId="5" borderId="16" xfId="0" applyNumberFormat="1" applyFont="1" applyFill="1" applyBorder="1" applyAlignment="1">
      <alignment horizontal="center" vertical="center" readingOrder="2"/>
    </xf>
    <xf numFmtId="3" fontId="47" fillId="5" borderId="48" xfId="0" applyNumberFormat="1" applyFont="1" applyFill="1" applyBorder="1" applyAlignment="1">
      <alignment horizontal="center" vertical="center" readingOrder="2"/>
    </xf>
    <xf numFmtId="3" fontId="47" fillId="5" borderId="81" xfId="0" applyNumberFormat="1" applyFont="1" applyFill="1" applyBorder="1" applyAlignment="1">
      <alignment horizontal="center" vertical="center" readingOrder="2"/>
    </xf>
    <xf numFmtId="3" fontId="47" fillId="14" borderId="81" xfId="0" applyNumberFormat="1" applyFont="1" applyFill="1" applyBorder="1" applyAlignment="1">
      <alignment horizontal="center" vertical="center" readingOrder="2"/>
    </xf>
    <xf numFmtId="3" fontId="4" fillId="22" borderId="78" xfId="0" applyNumberFormat="1" applyFont="1" applyFill="1" applyBorder="1" applyAlignment="1">
      <alignment horizontal="center" vertical="center" readingOrder="2"/>
    </xf>
    <xf numFmtId="3" fontId="47" fillId="18" borderId="49" xfId="0" applyNumberFormat="1" applyFont="1" applyFill="1" applyBorder="1" applyAlignment="1">
      <alignment horizontal="center" vertical="center" readingOrder="2"/>
    </xf>
    <xf numFmtId="3" fontId="47" fillId="18" borderId="2" xfId="0" applyNumberFormat="1" applyFont="1" applyFill="1" applyBorder="1" applyAlignment="1">
      <alignment horizontal="center" vertical="center" readingOrder="2"/>
    </xf>
    <xf numFmtId="3" fontId="47" fillId="5" borderId="2" xfId="0" applyNumberFormat="1" applyFont="1" applyFill="1" applyBorder="1" applyAlignment="1">
      <alignment horizontal="center" vertical="center" readingOrder="2"/>
    </xf>
    <xf numFmtId="3" fontId="47" fillId="5" borderId="17" xfId="0" applyNumberFormat="1" applyFont="1" applyFill="1" applyBorder="1" applyAlignment="1">
      <alignment horizontal="center" vertical="center" readingOrder="2"/>
    </xf>
    <xf numFmtId="3" fontId="47" fillId="14" borderId="82" xfId="0" applyNumberFormat="1" applyFont="1" applyFill="1" applyBorder="1" applyAlignment="1">
      <alignment horizontal="center" vertical="center" readingOrder="2"/>
    </xf>
    <xf numFmtId="3" fontId="16" fillId="11" borderId="38" xfId="0" applyNumberFormat="1" applyFont="1" applyFill="1" applyBorder="1" applyAlignment="1">
      <alignment horizontal="center" vertical="center" readingOrder="2"/>
    </xf>
    <xf numFmtId="3" fontId="16" fillId="11" borderId="40" xfId="0" applyNumberFormat="1" applyFont="1" applyFill="1" applyBorder="1" applyAlignment="1">
      <alignment horizontal="center" vertical="center" readingOrder="2"/>
    </xf>
    <xf numFmtId="3" fontId="16" fillId="11" borderId="4" xfId="0" applyNumberFormat="1" applyFont="1" applyFill="1" applyBorder="1" applyAlignment="1">
      <alignment horizontal="center" vertical="center" readingOrder="2"/>
    </xf>
    <xf numFmtId="3" fontId="16" fillId="11" borderId="83" xfId="0" applyNumberFormat="1" applyFont="1" applyFill="1" applyBorder="1" applyAlignment="1">
      <alignment horizontal="center" vertical="center" readingOrder="2"/>
    </xf>
    <xf numFmtId="3" fontId="60" fillId="23" borderId="84" xfId="0" applyNumberFormat="1" applyFont="1" applyFill="1" applyBorder="1" applyAlignment="1">
      <alignment horizontal="center" vertical="top" readingOrder="2"/>
    </xf>
    <xf numFmtId="3" fontId="60" fillId="18" borderId="19" xfId="0" applyNumberFormat="1" applyFont="1" applyFill="1" applyBorder="1" applyAlignment="1">
      <alignment horizontal="center" vertical="top" readingOrder="2"/>
    </xf>
    <xf numFmtId="3" fontId="60" fillId="18" borderId="20" xfId="0" applyNumberFormat="1" applyFont="1" applyFill="1" applyBorder="1" applyAlignment="1">
      <alignment horizontal="center" vertical="top" readingOrder="2"/>
    </xf>
    <xf numFmtId="3" fontId="60" fillId="18" borderId="16" xfId="0" applyNumberFormat="1" applyFont="1" applyFill="1" applyBorder="1" applyAlignment="1">
      <alignment horizontal="center" vertical="top" readingOrder="2"/>
    </xf>
    <xf numFmtId="3" fontId="60" fillId="5" borderId="20" xfId="0" applyNumberFormat="1" applyFont="1" applyFill="1" applyBorder="1" applyAlignment="1">
      <alignment horizontal="center" vertical="top" readingOrder="2"/>
    </xf>
    <xf numFmtId="3" fontId="4" fillId="24" borderId="80" xfId="0" applyNumberFormat="1" applyFont="1" applyFill="1" applyBorder="1" applyAlignment="1">
      <alignment horizontal="center" vertical="center" readingOrder="2"/>
    </xf>
    <xf numFmtId="3" fontId="4" fillId="24" borderId="78" xfId="0" applyNumberFormat="1" applyFont="1" applyFill="1" applyBorder="1" applyAlignment="1">
      <alignment horizontal="center" vertical="center" readingOrder="2"/>
    </xf>
    <xf numFmtId="3" fontId="16" fillId="25" borderId="83" xfId="0" applyNumberFormat="1" applyFont="1" applyFill="1" applyBorder="1" applyAlignment="1">
      <alignment horizontal="center" vertical="center" readingOrder="2"/>
    </xf>
    <xf numFmtId="3" fontId="16" fillId="3" borderId="1" xfId="0" applyNumberFormat="1" applyFont="1" applyFill="1" applyBorder="1" applyAlignment="1">
      <alignment horizontal="center" vertical="center" readingOrder="2"/>
    </xf>
    <xf numFmtId="3" fontId="4" fillId="5" borderId="1" xfId="0" applyNumberFormat="1" applyFont="1" applyFill="1" applyBorder="1" applyAlignment="1">
      <alignment horizontal="center" vertical="center" readingOrder="2"/>
    </xf>
    <xf numFmtId="3" fontId="4" fillId="3" borderId="1" xfId="0" applyNumberFormat="1" applyFont="1" applyFill="1" applyBorder="1" applyAlignment="1">
      <alignment horizontal="center" vertical="center" readingOrder="2"/>
    </xf>
    <xf numFmtId="3" fontId="45" fillId="19" borderId="56" xfId="0" applyNumberFormat="1" applyFont="1" applyFill="1" applyBorder="1" applyAlignment="1">
      <alignment horizontal="center" vertical="center" readingOrder="2"/>
    </xf>
    <xf numFmtId="3" fontId="45" fillId="19" borderId="85" xfId="0" applyNumberFormat="1" applyFont="1" applyFill="1" applyBorder="1" applyAlignment="1">
      <alignment horizontal="center" vertical="center" readingOrder="2"/>
    </xf>
    <xf numFmtId="3" fontId="45" fillId="19" borderId="75" xfId="0" applyNumberFormat="1" applyFont="1" applyFill="1" applyBorder="1" applyAlignment="1">
      <alignment horizontal="center" vertical="center" readingOrder="2"/>
    </xf>
    <xf numFmtId="3" fontId="16" fillId="3" borderId="73" xfId="0" applyNumberFormat="1" applyFont="1" applyFill="1" applyBorder="1" applyAlignment="1">
      <alignment horizontal="center" vertical="center" readingOrder="2"/>
    </xf>
    <xf numFmtId="3" fontId="16" fillId="3" borderId="74" xfId="0" applyNumberFormat="1" applyFont="1" applyFill="1" applyBorder="1" applyAlignment="1">
      <alignment horizontal="center" vertical="center" readingOrder="2"/>
    </xf>
    <xf numFmtId="3" fontId="16" fillId="3" borderId="4" xfId="0" applyNumberFormat="1" applyFont="1" applyFill="1" applyBorder="1" applyAlignment="1">
      <alignment horizontal="center" vertical="center" readingOrder="2"/>
    </xf>
    <xf numFmtId="3" fontId="16" fillId="3" borderId="75" xfId="0" applyNumberFormat="1" applyFont="1" applyFill="1" applyBorder="1" applyAlignment="1">
      <alignment horizontal="center" vertical="center" readingOrder="2"/>
    </xf>
    <xf numFmtId="172" fontId="16" fillId="5" borderId="39" xfId="0" applyNumberFormat="1" applyFont="1" applyFill="1" applyBorder="1" applyAlignment="1">
      <alignment horizontal="center" vertical="center" readingOrder="2"/>
    </xf>
    <xf numFmtId="172" fontId="16" fillId="5" borderId="54" xfId="0" applyNumberFormat="1" applyFont="1" applyFill="1" applyBorder="1" applyAlignment="1">
      <alignment horizontal="center" vertical="center" readingOrder="2"/>
    </xf>
    <xf numFmtId="0" fontId="62" fillId="17" borderId="2" xfId="0" applyFont="1" applyFill="1" applyBorder="1" applyAlignment="1">
      <alignment horizontal="center" vertical="center" readingOrder="2"/>
    </xf>
    <xf numFmtId="0" fontId="62" fillId="17" borderId="3" xfId="0" applyFont="1" applyFill="1" applyBorder="1" applyAlignment="1">
      <alignment horizontal="center" vertical="center" readingOrder="2"/>
    </xf>
    <xf numFmtId="0" fontId="62" fillId="17" borderId="55" xfId="0" applyFont="1" applyFill="1" applyBorder="1" applyAlignment="1">
      <alignment horizontal="center" vertical="center" readingOrder="2"/>
    </xf>
    <xf numFmtId="0" fontId="62" fillId="19" borderId="2" xfId="0" applyFont="1" applyFill="1" applyBorder="1" applyAlignment="1">
      <alignment horizontal="center" vertical="center" readingOrder="2"/>
    </xf>
    <xf numFmtId="0" fontId="16" fillId="3" borderId="45" xfId="0" applyFont="1" applyFill="1" applyBorder="1" applyAlignment="1">
      <alignment horizontal="center" vertical="center" readingOrder="2"/>
    </xf>
    <xf numFmtId="0" fontId="16" fillId="3" borderId="58" xfId="0" applyFont="1" applyFill="1" applyBorder="1" applyAlignment="1">
      <alignment horizontal="center" vertical="center" readingOrder="2"/>
    </xf>
    <xf numFmtId="0" fontId="62" fillId="7" borderId="2" xfId="0" applyFont="1" applyFill="1" applyBorder="1" applyAlignment="1">
      <alignment horizontal="center" vertical="center" readingOrder="2"/>
    </xf>
    <xf numFmtId="9" fontId="62" fillId="11" borderId="2" xfId="0" applyNumberFormat="1" applyFont="1" applyFill="1" applyBorder="1" applyAlignment="1">
      <alignment horizontal="center" vertical="center" readingOrder="2"/>
    </xf>
    <xf numFmtId="3" fontId="62" fillId="7" borderId="2" xfId="0" applyNumberFormat="1" applyFont="1" applyFill="1" applyBorder="1" applyAlignment="1">
      <alignment horizontal="center" vertical="center" readingOrder="2"/>
    </xf>
    <xf numFmtId="0" fontId="62" fillId="7" borderId="3" xfId="0" applyFont="1" applyFill="1" applyBorder="1" applyAlignment="1">
      <alignment horizontal="center" vertical="center" readingOrder="2"/>
    </xf>
    <xf numFmtId="3" fontId="62" fillId="7" borderId="3" xfId="0" applyNumberFormat="1" applyFont="1" applyFill="1" applyBorder="1" applyAlignment="1">
      <alignment horizontal="center" vertical="center" readingOrder="2"/>
    </xf>
    <xf numFmtId="0" fontId="62" fillId="17" borderId="55" xfId="0" applyFont="1" applyFill="1" applyBorder="1" applyAlignment="1">
      <alignment horizontal="center" vertical="center" readingOrder="2"/>
    </xf>
    <xf numFmtId="9" fontId="62" fillId="26" borderId="55" xfId="0" applyNumberFormat="1" applyFont="1" applyFill="1" applyBorder="1" applyAlignment="1">
      <alignment horizontal="center" vertical="center" readingOrder="2"/>
    </xf>
    <xf numFmtId="3" fontId="62" fillId="17" borderId="55" xfId="0" applyNumberFormat="1" applyFont="1" applyFill="1" applyBorder="1" applyAlignment="1">
      <alignment horizontal="center" vertical="center" readingOrder="2"/>
    </xf>
    <xf numFmtId="0" fontId="30" fillId="5" borderId="86" xfId="0" applyFont="1" applyFill="1" applyBorder="1" applyAlignment="1">
      <alignment horizontal="center" vertical="center" readingOrder="2"/>
    </xf>
    <xf numFmtId="0" fontId="30" fillId="5" borderId="87" xfId="0" applyFont="1" applyFill="1" applyBorder="1" applyAlignment="1">
      <alignment horizontal="center" vertical="center" readingOrder="2"/>
    </xf>
    <xf numFmtId="0" fontId="30" fillId="5" borderId="88" xfId="0" applyFont="1" applyFill="1" applyBorder="1" applyAlignment="1">
      <alignment horizontal="center" vertical="center" readingOrder="2"/>
    </xf>
    <xf numFmtId="0" fontId="30" fillId="5" borderId="89" xfId="0" applyFont="1" applyFill="1" applyBorder="1" applyAlignment="1">
      <alignment horizontal="center" vertical="center" readingOrder="2"/>
    </xf>
    <xf numFmtId="0" fontId="30" fillId="5" borderId="55" xfId="0" applyFont="1" applyFill="1" applyBorder="1" applyAlignment="1">
      <alignment horizontal="center" vertical="center" readingOrder="2"/>
    </xf>
    <xf numFmtId="0" fontId="30" fillId="5" borderId="90" xfId="0" applyFont="1" applyFill="1" applyBorder="1" applyAlignment="1">
      <alignment horizontal="center" vertical="center" readingOrder="2"/>
    </xf>
    <xf numFmtId="0" fontId="30" fillId="5" borderId="91" xfId="0" applyFont="1" applyFill="1" applyBorder="1" applyAlignment="1">
      <alignment horizontal="center" vertical="center" readingOrder="2"/>
    </xf>
    <xf numFmtId="0" fontId="30" fillId="5" borderId="92" xfId="0" applyFont="1" applyFill="1" applyBorder="1" applyAlignment="1">
      <alignment horizontal="center" vertical="center" readingOrder="2"/>
    </xf>
    <xf numFmtId="0" fontId="30" fillId="5" borderId="93" xfId="0" applyFont="1" applyFill="1" applyBorder="1" applyAlignment="1">
      <alignment horizontal="center" vertical="center" readingOrder="2"/>
    </xf>
    <xf numFmtId="3" fontId="17" fillId="22" borderId="80" xfId="0" applyNumberFormat="1" applyFont="1" applyFill="1" applyBorder="1" applyAlignment="1">
      <alignment horizontal="center" vertical="center" readingOrder="2"/>
    </xf>
    <xf numFmtId="3" fontId="60" fillId="18" borderId="47" xfId="0" applyNumberFormat="1" applyFont="1" applyFill="1" applyBorder="1" applyAlignment="1">
      <alignment horizontal="center" vertical="top" readingOrder="2"/>
    </xf>
    <xf numFmtId="3" fontId="17" fillId="22" borderId="78" xfId="0" applyNumberFormat="1" applyFont="1" applyFill="1" applyBorder="1" applyAlignment="1">
      <alignment horizontal="center" vertical="center" readingOrder="2"/>
    </xf>
    <xf numFmtId="3" fontId="60" fillId="18" borderId="49" xfId="0" applyNumberFormat="1" applyFont="1" applyFill="1" applyBorder="1" applyAlignment="1">
      <alignment horizontal="center" vertical="top" readingOrder="2"/>
    </xf>
    <xf numFmtId="3" fontId="60" fillId="18" borderId="2" xfId="0" applyNumberFormat="1" applyFont="1" applyFill="1" applyBorder="1" applyAlignment="1">
      <alignment horizontal="center" vertical="top" readingOrder="2"/>
    </xf>
    <xf numFmtId="3" fontId="60" fillId="14" borderId="81" xfId="0" applyNumberFormat="1" applyFont="1" applyFill="1" applyBorder="1" applyAlignment="1">
      <alignment horizontal="center" vertical="top" readingOrder="2"/>
    </xf>
    <xf numFmtId="3" fontId="60" fillId="14" borderId="82" xfId="0" applyNumberFormat="1" applyFont="1" applyFill="1" applyBorder="1" applyAlignment="1">
      <alignment horizontal="center" vertical="top" readingOrder="2"/>
    </xf>
    <xf numFmtId="3" fontId="25" fillId="5" borderId="26" xfId="0" applyNumberFormat="1" applyFont="1" applyFill="1" applyBorder="1" applyAlignment="1">
      <alignment horizontal="center" vertical="center" readingOrder="2"/>
    </xf>
    <xf numFmtId="3" fontId="25" fillId="19" borderId="94" xfId="0" applyNumberFormat="1" applyFont="1" applyFill="1" applyBorder="1" applyAlignment="1">
      <alignment horizontal="center" vertical="center" readingOrder="2"/>
    </xf>
    <xf numFmtId="0" fontId="17" fillId="5" borderId="77" xfId="0" applyFont="1" applyFill="1" applyBorder="1" applyAlignment="1">
      <alignment horizontal="center" vertical="center" readingOrder="2"/>
    </xf>
    <xf numFmtId="0" fontId="17" fillId="5" borderId="2" xfId="0" applyFont="1" applyFill="1" applyBorder="1" applyAlignment="1">
      <alignment horizontal="center" vertical="center" readingOrder="2"/>
    </xf>
    <xf numFmtId="3" fontId="63" fillId="5" borderId="18" xfId="0" applyNumberFormat="1" applyFont="1" applyFill="1" applyBorder="1" applyAlignment="1">
      <alignment horizontal="center" vertical="center" readingOrder="2"/>
    </xf>
    <xf numFmtId="0" fontId="64" fillId="5" borderId="57" xfId="0" applyFont="1" applyFill="1" applyBorder="1" applyAlignment="1">
      <alignment horizontal="center" vertical="center" readingOrder="2"/>
    </xf>
    <xf numFmtId="0" fontId="64" fillId="5" borderId="15" xfId="0" applyFont="1" applyFill="1" applyBorder="1" applyAlignment="1">
      <alignment horizontal="center" vertical="center" readingOrder="2"/>
    </xf>
    <xf numFmtId="3" fontId="4" fillId="22" borderId="95" xfId="0" applyNumberFormat="1" applyFont="1" applyFill="1" applyBorder="1" applyAlignment="1">
      <alignment horizontal="center" vertical="center" readingOrder="2"/>
    </xf>
    <xf numFmtId="3" fontId="47" fillId="14" borderId="96" xfId="0" applyNumberFormat="1" applyFont="1" applyFill="1" applyBorder="1" applyAlignment="1">
      <alignment horizontal="center" vertical="center" readingOrder="2"/>
    </xf>
    <xf numFmtId="3" fontId="4" fillId="24" borderId="95" xfId="0" applyNumberFormat="1" applyFont="1" applyFill="1" applyBorder="1" applyAlignment="1">
      <alignment horizontal="center" vertical="center" readingOrder="2"/>
    </xf>
    <xf numFmtId="3" fontId="4" fillId="24" borderId="2" xfId="0" applyNumberFormat="1" applyFont="1" applyFill="1" applyBorder="1" applyAlignment="1">
      <alignment horizontal="center" vertical="center" readingOrder="2"/>
    </xf>
    <xf numFmtId="3" fontId="63" fillId="19" borderId="79" xfId="0" applyNumberFormat="1" applyFont="1" applyFill="1" applyBorder="1" applyAlignment="1">
      <alignment horizontal="center" vertical="center" readingOrder="2"/>
    </xf>
    <xf numFmtId="3" fontId="16" fillId="25" borderId="4" xfId="0" applyNumberFormat="1" applyFont="1" applyFill="1" applyBorder="1" applyAlignment="1">
      <alignment horizontal="center" vertical="center" readingOrder="2"/>
    </xf>
    <xf numFmtId="0" fontId="47" fillId="5" borderId="47" xfId="0" applyFont="1" applyFill="1" applyBorder="1" applyAlignment="1">
      <alignment horizontal="center" vertical="top" readingOrder="2"/>
    </xf>
    <xf numFmtId="0" fontId="47" fillId="5" borderId="48" xfId="0" applyFont="1" applyFill="1" applyBorder="1" applyAlignment="1">
      <alignment horizontal="center" vertical="top" readingOrder="2"/>
    </xf>
    <xf numFmtId="0" fontId="47" fillId="14" borderId="97" xfId="0" applyFont="1" applyFill="1" applyBorder="1" applyAlignment="1">
      <alignment horizontal="center" vertical="top" readingOrder="2"/>
    </xf>
    <xf numFmtId="0" fontId="47" fillId="14" borderId="81" xfId="0" applyFont="1" applyFill="1" applyBorder="1" applyAlignment="1">
      <alignment horizontal="center" vertical="top" readingOrder="2"/>
    </xf>
    <xf numFmtId="0" fontId="47" fillId="5" borderId="49" xfId="0" applyFont="1" applyFill="1" applyBorder="1" applyAlignment="1">
      <alignment horizontal="center" vertical="top" readingOrder="2"/>
    </xf>
    <xf numFmtId="0" fontId="47" fillId="5" borderId="17" xfId="0" applyFont="1" applyFill="1" applyBorder="1" applyAlignment="1">
      <alignment horizontal="center" vertical="top" readingOrder="2"/>
    </xf>
    <xf numFmtId="0" fontId="47" fillId="5" borderId="98" xfId="0" applyFont="1" applyFill="1" applyBorder="1" applyAlignment="1">
      <alignment horizontal="center" vertical="top" readingOrder="2"/>
    </xf>
    <xf numFmtId="0" fontId="47" fillId="5" borderId="99" xfId="0" applyFont="1" applyFill="1" applyBorder="1" applyAlignment="1">
      <alignment horizontal="center" vertical="top" readingOrder="2"/>
    </xf>
    <xf numFmtId="0" fontId="47" fillId="14" borderId="0" xfId="0" applyFont="1" applyFill="1" applyBorder="1" applyAlignment="1">
      <alignment horizontal="center" vertical="top" readingOrder="2"/>
    </xf>
    <xf numFmtId="0" fontId="47" fillId="14" borderId="100" xfId="0" applyFont="1" applyFill="1" applyBorder="1" applyAlignment="1">
      <alignment horizontal="center" vertical="top" readingOrder="2"/>
    </xf>
    <xf numFmtId="0" fontId="47" fillId="5" borderId="68" xfId="0" applyFont="1" applyFill="1" applyBorder="1" applyAlignment="1">
      <alignment horizontal="center" vertical="top" readingOrder="2"/>
    </xf>
    <xf numFmtId="0" fontId="47" fillId="5" borderId="54" xfId="0" applyFont="1" applyFill="1" applyBorder="1" applyAlignment="1">
      <alignment horizontal="center" vertical="top" readingOrder="2"/>
    </xf>
    <xf numFmtId="0" fontId="47" fillId="14" borderId="60" xfId="0" applyFont="1" applyFill="1" applyBorder="1" applyAlignment="1">
      <alignment horizontal="center" vertical="top" readingOrder="2"/>
    </xf>
    <xf numFmtId="0" fontId="47" fillId="14" borderId="58" xfId="0" applyFont="1" applyFill="1" applyBorder="1" applyAlignment="1">
      <alignment horizontal="center" vertical="top" readingOrder="2"/>
    </xf>
    <xf numFmtId="3" fontId="65" fillId="5" borderId="16" xfId="0" applyNumberFormat="1" applyFont="1" applyFill="1" applyBorder="1" applyAlignment="1">
      <alignment horizontal="center" vertical="top" readingOrder="2"/>
    </xf>
    <xf numFmtId="3" fontId="65" fillId="5" borderId="48" xfId="0" applyNumberFormat="1" applyFont="1" applyFill="1" applyBorder="1" applyAlignment="1">
      <alignment horizontal="center" vertical="top" readingOrder="2"/>
    </xf>
    <xf numFmtId="3" fontId="65" fillId="5" borderId="2" xfId="0" applyNumberFormat="1" applyFont="1" applyFill="1" applyBorder="1" applyAlignment="1">
      <alignment horizontal="center" vertical="top" readingOrder="2"/>
    </xf>
    <xf numFmtId="3" fontId="65" fillId="5" borderId="17" xfId="0" applyNumberFormat="1" applyFont="1" applyFill="1" applyBorder="1" applyAlignment="1">
      <alignment horizontal="center" vertical="top" readingOrder="2"/>
    </xf>
    <xf numFmtId="0" fontId="4" fillId="17" borderId="101" xfId="0" applyFont="1" applyFill="1" applyBorder="1" applyAlignment="1">
      <alignment horizontal="center" vertical="center"/>
    </xf>
    <xf numFmtId="0" fontId="4" fillId="17" borderId="102" xfId="0" applyFont="1" applyFill="1" applyBorder="1" applyAlignment="1">
      <alignment horizontal="center" vertical="center"/>
    </xf>
    <xf numFmtId="0" fontId="53" fillId="3" borderId="0" xfId="0" applyFont="1" applyFill="1" applyBorder="1" applyAlignment="1">
      <alignment horizontal="center" vertical="center"/>
    </xf>
    <xf numFmtId="0" fontId="17" fillId="18" borderId="0" xfId="0" applyFont="1" applyFill="1" applyBorder="1" applyAlignment="1">
      <alignment horizontal="center"/>
    </xf>
    <xf numFmtId="3" fontId="60" fillId="5" borderId="16" xfId="0" applyNumberFormat="1" applyFont="1" applyFill="1" applyBorder="1" applyAlignment="1">
      <alignment horizontal="center" vertical="top" readingOrder="2"/>
    </xf>
    <xf numFmtId="3" fontId="60" fillId="14" borderId="20" xfId="0" applyNumberFormat="1" applyFont="1" applyFill="1" applyBorder="1" applyAlignment="1">
      <alignment horizontal="center" vertical="top" readingOrder="2"/>
    </xf>
    <xf numFmtId="0" fontId="59" fillId="27" borderId="45" xfId="0" applyFont="1" applyFill="1" applyBorder="1" applyAlignment="1">
      <alignment horizontal="center"/>
    </xf>
    <xf numFmtId="0" fontId="59" fillId="27" borderId="60" xfId="0" applyFont="1" applyFill="1" applyBorder="1" applyAlignment="1">
      <alignment horizontal="center"/>
    </xf>
    <xf numFmtId="0" fontId="59" fillId="27" borderId="58" xfId="0" applyFont="1" applyFill="1" applyBorder="1" applyAlignment="1">
      <alignment horizontal="center"/>
    </xf>
    <xf numFmtId="0" fontId="4" fillId="28" borderId="1" xfId="0" applyFont="1" applyFill="1" applyBorder="1" applyAlignment="1">
      <alignment horizontal="center" vertical="center" wrapText="1" readingOrder="2"/>
    </xf>
    <xf numFmtId="0" fontId="5" fillId="5" borderId="1" xfId="0" applyFont="1" applyFill="1" applyBorder="1" applyAlignment="1">
      <alignment readingOrder="2"/>
    </xf>
    <xf numFmtId="0" fontId="4" fillId="4" borderId="1" xfId="0" applyFont="1" applyFill="1" applyBorder="1" applyAlignment="1">
      <alignment horizontal="center" vertical="center" readingOrder="2"/>
    </xf>
    <xf numFmtId="0" fontId="4" fillId="29" borderId="1" xfId="0" applyFont="1" applyFill="1" applyBorder="1" applyAlignment="1">
      <alignment horizontal="center" vertical="center" readingOrder="2"/>
    </xf>
    <xf numFmtId="0" fontId="5" fillId="3" borderId="1" xfId="0" applyFont="1" applyFill="1" applyBorder="1" applyAlignment="1">
      <alignment readingOrder="2"/>
    </xf>
    <xf numFmtId="0" fontId="4" fillId="2" borderId="1" xfId="0" applyFont="1" applyFill="1" applyBorder="1" applyAlignment="1">
      <alignment horizontal="center" vertical="center" readingOrder="2"/>
    </xf>
    <xf numFmtId="0" fontId="5" fillId="2" borderId="1" xfId="0" applyFont="1" applyFill="1" applyBorder="1" applyAlignment="1">
      <alignment readingOrder="2"/>
    </xf>
    <xf numFmtId="0" fontId="58" fillId="11" borderId="40" xfId="0" applyFont="1" applyFill="1" applyBorder="1" applyAlignment="1">
      <alignment horizontal="center" vertical="center" readingOrder="2"/>
    </xf>
    <xf numFmtId="0" fontId="58" fillId="11" borderId="103" xfId="0" applyFont="1" applyFill="1" applyBorder="1" applyAlignment="1">
      <alignment horizontal="center" vertical="center" readingOrder="2"/>
    </xf>
    <xf numFmtId="0" fontId="58" fillId="11" borderId="27" xfId="0" applyFont="1" applyFill="1" applyBorder="1" applyAlignment="1">
      <alignment horizontal="center" vertical="center" readingOrder="2"/>
    </xf>
    <xf numFmtId="0" fontId="20" fillId="6" borderId="3" xfId="0" applyFont="1" applyFill="1" applyBorder="1" applyAlignment="1">
      <alignment horizontal="center" vertical="center" readingOrder="2"/>
    </xf>
    <xf numFmtId="0" fontId="20" fillId="6" borderId="16" xfId="0" applyFont="1" applyFill="1" applyBorder="1" applyAlignment="1">
      <alignment horizontal="center" vertical="center" readingOrder="2"/>
    </xf>
    <xf numFmtId="0" fontId="20" fillId="6" borderId="78" xfId="0" applyFont="1" applyFill="1" applyBorder="1" applyAlignment="1">
      <alignment horizontal="center" vertical="center" readingOrder="2"/>
    </xf>
    <xf numFmtId="0" fontId="20" fillId="6" borderId="104" xfId="0" applyFont="1" applyFill="1" applyBorder="1" applyAlignment="1">
      <alignment horizontal="center" vertical="center" readingOrder="2"/>
    </xf>
    <xf numFmtId="0" fontId="20" fillId="26" borderId="3" xfId="0" applyFont="1" applyFill="1" applyBorder="1" applyAlignment="1">
      <alignment horizontal="center" vertical="center" readingOrder="2"/>
    </xf>
    <xf numFmtId="0" fontId="20" fillId="26" borderId="16" xfId="0" applyFont="1" applyFill="1" applyBorder="1" applyAlignment="1">
      <alignment horizontal="center" vertical="center" readingOrder="2"/>
    </xf>
    <xf numFmtId="0" fontId="20" fillId="6" borderId="78" xfId="0" applyFont="1" applyFill="1" applyBorder="1" applyAlignment="1">
      <alignment horizontal="center" vertical="top" readingOrder="2"/>
    </xf>
    <xf numFmtId="0" fontId="20" fillId="6" borderId="104" xfId="0" applyFont="1" applyFill="1" applyBorder="1" applyAlignment="1">
      <alignment horizontal="center" vertical="top" readingOrder="2"/>
    </xf>
    <xf numFmtId="0" fontId="4" fillId="19" borderId="102" xfId="0" applyFont="1" applyFill="1" applyBorder="1" applyAlignment="1">
      <alignment horizontal="center" vertical="center"/>
    </xf>
    <xf numFmtId="0" fontId="4" fillId="19" borderId="105" xfId="0" applyFont="1" applyFill="1" applyBorder="1" applyAlignment="1">
      <alignment horizontal="center" vertical="center"/>
    </xf>
    <xf numFmtId="0" fontId="20" fillId="19" borderId="106" xfId="0" applyFont="1" applyFill="1" applyBorder="1" applyAlignment="1">
      <alignment horizontal="center" vertical="center"/>
    </xf>
    <xf numFmtId="0" fontId="20" fillId="19" borderId="107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6" fillId="19" borderId="9" xfId="0" applyFont="1" applyFill="1" applyBorder="1" applyAlignment="1">
      <alignment horizontal="center" vertical="center"/>
    </xf>
    <xf numFmtId="0" fontId="16" fillId="19" borderId="40" xfId="0" applyFont="1" applyFill="1" applyBorder="1" applyAlignment="1">
      <alignment horizontal="center" vertical="center"/>
    </xf>
    <xf numFmtId="0" fontId="16" fillId="19" borderId="13" xfId="0" applyFont="1" applyFill="1" applyBorder="1" applyAlignment="1">
      <alignment horizontal="center" vertical="center"/>
    </xf>
    <xf numFmtId="0" fontId="16" fillId="19" borderId="108" xfId="0" applyFont="1" applyFill="1" applyBorder="1" applyAlignment="1">
      <alignment horizontal="center" vertical="center"/>
    </xf>
    <xf numFmtId="0" fontId="24" fillId="19" borderId="15" xfId="0" applyFont="1" applyFill="1" applyBorder="1" applyAlignment="1">
      <alignment horizontal="center" vertical="center" wrapText="1" shrinkToFit="1" readingOrder="2"/>
    </xf>
    <xf numFmtId="0" fontId="16" fillId="19" borderId="109" xfId="0" applyFont="1" applyFill="1" applyBorder="1" applyAlignment="1">
      <alignment horizontal="center" vertical="center"/>
    </xf>
    <xf numFmtId="0" fontId="16" fillId="19" borderId="38" xfId="0" applyFont="1" applyFill="1" applyBorder="1" applyAlignment="1">
      <alignment horizontal="center" vertical="center"/>
    </xf>
    <xf numFmtId="0" fontId="20" fillId="19" borderId="15" xfId="0" applyFont="1" applyFill="1" applyBorder="1" applyAlignment="1">
      <alignment horizontal="center" vertical="center" readingOrder="2"/>
    </xf>
    <xf numFmtId="0" fontId="2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19" borderId="70" xfId="0" applyFont="1" applyFill="1" applyBorder="1" applyAlignment="1">
      <alignment horizontal="center" vertical="center" readingOrder="2"/>
    </xf>
    <xf numFmtId="0" fontId="20" fillId="19" borderId="110" xfId="0" applyFont="1" applyFill="1" applyBorder="1" applyAlignment="1">
      <alignment horizontal="center" vertical="center" wrapText="1" shrinkToFit="1" readingOrder="2"/>
    </xf>
    <xf numFmtId="0" fontId="20" fillId="19" borderId="111" xfId="0" applyFont="1" applyFill="1" applyBorder="1" applyAlignment="1">
      <alignment horizontal="center" vertical="center" wrapText="1" shrinkToFit="1" readingOrder="2"/>
    </xf>
    <xf numFmtId="0" fontId="20" fillId="19" borderId="112" xfId="0" applyFont="1" applyFill="1" applyBorder="1" applyAlignment="1">
      <alignment horizontal="center" vertical="center" wrapText="1" shrinkToFit="1" readingOrder="2"/>
    </xf>
    <xf numFmtId="0" fontId="20" fillId="19" borderId="113" xfId="0" applyFont="1" applyFill="1" applyBorder="1" applyAlignment="1">
      <alignment horizontal="center" vertical="center" wrapText="1" shrinkToFit="1" readingOrder="2"/>
    </xf>
    <xf numFmtId="0" fontId="20" fillId="19" borderId="114" xfId="0" applyFont="1" applyFill="1" applyBorder="1" applyAlignment="1">
      <alignment horizontal="center" vertical="center" wrapText="1" shrinkToFit="1" readingOrder="2"/>
    </xf>
    <xf numFmtId="0" fontId="20" fillId="19" borderId="115" xfId="0" applyFont="1" applyFill="1" applyBorder="1" applyAlignment="1">
      <alignment horizontal="center" vertical="center" wrapText="1" shrinkToFit="1" readingOrder="2"/>
    </xf>
    <xf numFmtId="0" fontId="20" fillId="19" borderId="9" xfId="0" applyFont="1" applyFill="1" applyBorder="1" applyAlignment="1">
      <alignment horizontal="center" vertical="center" readingOrder="2"/>
    </xf>
    <xf numFmtId="0" fontId="20" fillId="19" borderId="73" xfId="0" applyFont="1" applyFill="1" applyBorder="1" applyAlignment="1">
      <alignment horizontal="center" vertical="center" readingOrder="2"/>
    </xf>
    <xf numFmtId="0" fontId="20" fillId="19" borderId="13" xfId="0" applyFont="1" applyFill="1" applyBorder="1" applyAlignment="1">
      <alignment horizontal="center" vertical="center" readingOrder="2"/>
    </xf>
    <xf numFmtId="0" fontId="20" fillId="19" borderId="74" xfId="0" applyFont="1" applyFill="1" applyBorder="1" applyAlignment="1">
      <alignment horizontal="center" vertical="center" readingOrder="2"/>
    </xf>
    <xf numFmtId="0" fontId="20" fillId="19" borderId="109" xfId="0" applyFont="1" applyFill="1" applyBorder="1" applyAlignment="1">
      <alignment horizontal="center" vertical="center" readingOrder="2"/>
    </xf>
    <xf numFmtId="0" fontId="20" fillId="19" borderId="85" xfId="0" applyFont="1" applyFill="1" applyBorder="1" applyAlignment="1">
      <alignment horizontal="center" vertical="center" readingOrder="2"/>
    </xf>
    <xf numFmtId="0" fontId="16" fillId="19" borderId="9" xfId="0" applyFont="1" applyFill="1" applyBorder="1" applyAlignment="1">
      <alignment horizontal="center" vertical="center" wrapText="1"/>
    </xf>
    <xf numFmtId="0" fontId="16" fillId="19" borderId="28" xfId="0" applyFont="1" applyFill="1" applyBorder="1" applyAlignment="1">
      <alignment horizontal="center" vertical="center" wrapText="1"/>
    </xf>
    <xf numFmtId="0" fontId="20" fillId="19" borderId="68" xfId="0" applyFont="1" applyFill="1" applyBorder="1" applyAlignment="1">
      <alignment horizontal="center" vertical="center"/>
    </xf>
    <xf numFmtId="0" fontId="20" fillId="19" borderId="37" xfId="0" applyFont="1" applyFill="1" applyBorder="1" applyAlignment="1">
      <alignment horizontal="center" vertical="center"/>
    </xf>
    <xf numFmtId="0" fontId="16" fillId="19" borderId="13" xfId="0" applyFont="1" applyFill="1" applyBorder="1" applyAlignment="1">
      <alignment horizontal="center" vertical="center" wrapText="1"/>
    </xf>
    <xf numFmtId="0" fontId="16" fillId="19" borderId="32" xfId="0" applyFont="1" applyFill="1" applyBorder="1" applyAlignment="1">
      <alignment horizontal="center" vertical="center" wrapText="1"/>
    </xf>
    <xf numFmtId="0" fontId="16" fillId="19" borderId="8" xfId="0" applyFont="1" applyFill="1" applyBorder="1" applyAlignment="1">
      <alignment horizontal="center" vertical="center" wrapText="1"/>
    </xf>
    <xf numFmtId="0" fontId="16" fillId="19" borderId="27" xfId="0" applyFont="1" applyFill="1" applyBorder="1" applyAlignment="1">
      <alignment horizontal="center" vertical="center" wrapText="1"/>
    </xf>
    <xf numFmtId="0" fontId="16" fillId="19" borderId="29" xfId="0" applyFont="1" applyFill="1" applyBorder="1" applyAlignment="1">
      <alignment horizontal="center"/>
    </xf>
    <xf numFmtId="0" fontId="16" fillId="19" borderId="31" xfId="0" applyFont="1" applyFill="1" applyBorder="1" applyAlignment="1">
      <alignment horizontal="center"/>
    </xf>
    <xf numFmtId="0" fontId="6" fillId="19" borderId="77" xfId="0" applyFont="1" applyFill="1" applyBorder="1" applyAlignment="1">
      <alignment horizontal="center" vertical="center" wrapText="1"/>
    </xf>
    <xf numFmtId="0" fontId="6" fillId="19" borderId="20" xfId="0" applyFont="1" applyFill="1" applyBorder="1" applyAlignment="1">
      <alignment horizontal="center" vertical="center" wrapText="1"/>
    </xf>
    <xf numFmtId="0" fontId="20" fillId="19" borderId="62" xfId="0" applyFont="1" applyFill="1" applyBorder="1" applyAlignment="1">
      <alignment horizontal="center" vertical="center"/>
    </xf>
    <xf numFmtId="0" fontId="20" fillId="19" borderId="25" xfId="0" applyFont="1" applyFill="1" applyBorder="1" applyAlignment="1">
      <alignment horizontal="center" vertical="center"/>
    </xf>
    <xf numFmtId="0" fontId="16" fillId="19" borderId="30" xfId="0" applyFont="1" applyFill="1" applyBorder="1" applyAlignment="1">
      <alignment horizontal="center" vertical="top"/>
    </xf>
    <xf numFmtId="0" fontId="16" fillId="19" borderId="23" xfId="0" applyFont="1" applyFill="1" applyBorder="1" applyAlignment="1">
      <alignment horizontal="center" vertical="top"/>
    </xf>
    <xf numFmtId="0" fontId="4" fillId="19" borderId="77" xfId="0" applyFont="1" applyFill="1" applyBorder="1" applyAlignment="1">
      <alignment horizontal="center" vertical="center" wrapText="1"/>
    </xf>
    <xf numFmtId="0" fontId="4" fillId="19" borderId="20" xfId="0" applyFont="1" applyFill="1" applyBorder="1" applyAlignment="1">
      <alignment horizontal="center" vertical="center" wrapText="1"/>
    </xf>
    <xf numFmtId="0" fontId="24" fillId="19" borderId="116" xfId="0" applyFont="1" applyFill="1" applyBorder="1" applyAlignment="1">
      <alignment horizontal="center" vertical="center"/>
    </xf>
    <xf numFmtId="0" fontId="24" fillId="19" borderId="117" xfId="0" applyFont="1" applyFill="1" applyBorder="1" applyAlignment="1">
      <alignment horizontal="center" vertical="center"/>
    </xf>
    <xf numFmtId="0" fontId="6" fillId="19" borderId="77" xfId="0" applyFont="1" applyFill="1" applyBorder="1" applyAlignment="1">
      <alignment horizontal="center" vertical="center"/>
    </xf>
    <xf numFmtId="0" fontId="6" fillId="19" borderId="62" xfId="0" applyFont="1" applyFill="1" applyBorder="1" applyAlignment="1">
      <alignment horizontal="center" vertical="center"/>
    </xf>
    <xf numFmtId="0" fontId="6" fillId="19" borderId="76" xfId="0" applyFont="1" applyFill="1" applyBorder="1" applyAlignment="1">
      <alignment horizontal="center" vertical="center"/>
    </xf>
    <xf numFmtId="0" fontId="6" fillId="19" borderId="118" xfId="0" applyFont="1" applyFill="1" applyBorder="1" applyAlignment="1">
      <alignment horizontal="center" vertical="center" wrapText="1"/>
    </xf>
    <xf numFmtId="0" fontId="6" fillId="19" borderId="72" xfId="0" applyFont="1" applyFill="1" applyBorder="1" applyAlignment="1">
      <alignment horizontal="center" vertical="center" wrapText="1"/>
    </xf>
    <xf numFmtId="0" fontId="6" fillId="19" borderId="76" xfId="0" applyFont="1" applyFill="1" applyBorder="1" applyAlignment="1">
      <alignment horizontal="center" vertical="center" wrapText="1"/>
    </xf>
    <xf numFmtId="0" fontId="6" fillId="19" borderId="19" xfId="0" applyFont="1" applyFill="1" applyBorder="1" applyAlignment="1">
      <alignment horizontal="center" vertical="center" wrapText="1"/>
    </xf>
    <xf numFmtId="0" fontId="6" fillId="19" borderId="119" xfId="0" applyFont="1" applyFill="1" applyBorder="1" applyAlignment="1">
      <alignment horizontal="center" vertical="center" wrapText="1"/>
    </xf>
    <xf numFmtId="0" fontId="6" fillId="19" borderId="120" xfId="0" applyFont="1" applyFill="1" applyBorder="1" applyAlignment="1">
      <alignment horizontal="center" vertical="center" wrapText="1"/>
    </xf>
    <xf numFmtId="0" fontId="16" fillId="19" borderId="121" xfId="0" applyFont="1" applyFill="1" applyBorder="1" applyAlignment="1">
      <alignment horizontal="center" vertical="center" wrapText="1"/>
    </xf>
    <xf numFmtId="0" fontId="16" fillId="19" borderId="26" xfId="0" applyFont="1" applyFill="1" applyBorder="1" applyAlignment="1">
      <alignment horizontal="center" vertical="center" wrapText="1"/>
    </xf>
    <xf numFmtId="0" fontId="20" fillId="19" borderId="122" xfId="0" applyFont="1" applyFill="1" applyBorder="1" applyAlignment="1">
      <alignment horizontal="center" vertical="center"/>
    </xf>
    <xf numFmtId="0" fontId="20" fillId="19" borderId="123" xfId="0" applyFont="1" applyFill="1" applyBorder="1" applyAlignment="1">
      <alignment horizontal="center" vertical="center"/>
    </xf>
    <xf numFmtId="0" fontId="6" fillId="19" borderId="124" xfId="0" applyFont="1" applyFill="1" applyBorder="1" applyAlignment="1">
      <alignment horizontal="center" vertical="center" wrapText="1" readingOrder="2"/>
    </xf>
    <xf numFmtId="0" fontId="6" fillId="19" borderId="125" xfId="0" applyFont="1" applyFill="1" applyBorder="1" applyAlignment="1">
      <alignment horizontal="center" vertical="center" wrapText="1" readingOrder="2"/>
    </xf>
    <xf numFmtId="0" fontId="6" fillId="19" borderId="87" xfId="0" applyFont="1" applyFill="1" applyBorder="1" applyAlignment="1">
      <alignment horizontal="center" vertical="center" wrapText="1" readingOrder="2"/>
    </xf>
    <xf numFmtId="0" fontId="6" fillId="19" borderId="55" xfId="0" applyFont="1" applyFill="1" applyBorder="1" applyAlignment="1">
      <alignment horizontal="center" vertical="center" wrapText="1" readingOrder="2"/>
    </xf>
    <xf numFmtId="0" fontId="16" fillId="19" borderId="126" xfId="0" applyFont="1" applyFill="1" applyBorder="1" applyAlignment="1">
      <alignment horizontal="center"/>
    </xf>
    <xf numFmtId="0" fontId="16" fillId="19" borderId="127" xfId="0" applyFont="1" applyFill="1" applyBorder="1" applyAlignment="1">
      <alignment horizontal="center"/>
    </xf>
    <xf numFmtId="0" fontId="6" fillId="19" borderId="87" xfId="0" applyFont="1" applyFill="1" applyBorder="1" applyAlignment="1">
      <alignment horizontal="center" vertical="center"/>
    </xf>
    <xf numFmtId="0" fontId="16" fillId="19" borderId="128" xfId="0" applyFont="1" applyFill="1" applyBorder="1" applyAlignment="1">
      <alignment horizontal="center" vertical="top"/>
    </xf>
    <xf numFmtId="0" fontId="16" fillId="19" borderId="129" xfId="0" applyFont="1" applyFill="1" applyBorder="1" applyAlignment="1">
      <alignment horizontal="center" vertical="top"/>
    </xf>
    <xf numFmtId="0" fontId="20" fillId="19" borderId="130" xfId="0" applyFont="1" applyFill="1" applyBorder="1" applyAlignment="1">
      <alignment horizontal="center" vertical="center"/>
    </xf>
    <xf numFmtId="0" fontId="20" fillId="19" borderId="131" xfId="0" applyFont="1" applyFill="1" applyBorder="1" applyAlignment="1">
      <alignment horizontal="center" vertical="center"/>
    </xf>
    <xf numFmtId="0" fontId="6" fillId="19" borderId="55" xfId="0" applyFont="1" applyFill="1" applyBorder="1" applyAlignment="1">
      <alignment horizontal="center" vertical="center"/>
    </xf>
    <xf numFmtId="0" fontId="5" fillId="3" borderId="110" xfId="0" applyFont="1" applyFill="1" applyBorder="1" applyAlignment="1">
      <alignment horizontal="center" vertical="center"/>
    </xf>
    <xf numFmtId="0" fontId="5" fillId="3" borderId="66" xfId="0" applyFont="1" applyFill="1" applyBorder="1" applyAlignment="1">
      <alignment horizontal="center" vertical="center"/>
    </xf>
    <xf numFmtId="0" fontId="5" fillId="3" borderId="112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132" xfId="0" applyFont="1" applyFill="1" applyBorder="1" applyAlignment="1">
      <alignment horizontal="center" vertical="center"/>
    </xf>
    <xf numFmtId="0" fontId="5" fillId="3" borderId="67" xfId="0" applyFont="1" applyFill="1" applyBorder="1" applyAlignment="1">
      <alignment horizontal="center" vertical="center"/>
    </xf>
    <xf numFmtId="0" fontId="14" fillId="14" borderId="40" xfId="0" applyFont="1" applyFill="1" applyBorder="1" applyAlignment="1">
      <alignment horizontal="center"/>
    </xf>
    <xf numFmtId="0" fontId="14" fillId="14" borderId="103" xfId="0" applyFont="1" applyFill="1" applyBorder="1" applyAlignment="1">
      <alignment horizontal="center"/>
    </xf>
    <xf numFmtId="0" fontId="14" fillId="14" borderId="27" xfId="0" applyFont="1" applyFill="1" applyBorder="1" applyAlignment="1">
      <alignment horizontal="center"/>
    </xf>
    <xf numFmtId="0" fontId="16" fillId="14" borderId="132" xfId="0" applyFont="1" applyFill="1" applyBorder="1" applyAlignment="1">
      <alignment horizontal="center" vertical="center" readingOrder="2"/>
    </xf>
    <xf numFmtId="0" fontId="16" fillId="14" borderId="133" xfId="0" applyFont="1" applyFill="1" applyBorder="1" applyAlignment="1">
      <alignment horizontal="center" vertical="center" readingOrder="2"/>
    </xf>
    <xf numFmtId="0" fontId="23" fillId="0" borderId="0" xfId="0" applyFont="1" applyAlignment="1">
      <alignment horizontal="center"/>
    </xf>
    <xf numFmtId="0" fontId="20" fillId="30" borderId="68" xfId="0" applyFont="1" applyFill="1" applyBorder="1" applyAlignment="1">
      <alignment horizontal="center" vertical="center"/>
    </xf>
    <xf numFmtId="0" fontId="20" fillId="30" borderId="37" xfId="0" applyFont="1" applyFill="1" applyBorder="1" applyAlignment="1">
      <alignment horizontal="center" vertical="center"/>
    </xf>
    <xf numFmtId="0" fontId="16" fillId="14" borderId="112" xfId="0" applyFont="1" applyFill="1" applyBorder="1" applyAlignment="1">
      <alignment horizontal="center" vertical="center" readingOrder="2"/>
    </xf>
    <xf numFmtId="0" fontId="16" fillId="14" borderId="113" xfId="0" applyFont="1" applyFill="1" applyBorder="1" applyAlignment="1">
      <alignment horizontal="center" vertical="center" readingOrder="2"/>
    </xf>
    <xf numFmtId="0" fontId="16" fillId="14" borderId="112" xfId="0" applyFont="1" applyFill="1" applyBorder="1" applyAlignment="1">
      <alignment horizontal="center" vertical="center" readingOrder="2"/>
    </xf>
    <xf numFmtId="0" fontId="16" fillId="14" borderId="113" xfId="0" applyFont="1" applyFill="1" applyBorder="1" applyAlignment="1">
      <alignment horizontal="center" vertical="center" readingOrder="2"/>
    </xf>
    <xf numFmtId="0" fontId="16" fillId="30" borderId="9" xfId="0" applyFont="1" applyFill="1" applyBorder="1" applyAlignment="1">
      <alignment horizontal="center" vertical="center"/>
    </xf>
    <xf numFmtId="0" fontId="16" fillId="30" borderId="40" xfId="0" applyFont="1" applyFill="1" applyBorder="1" applyAlignment="1">
      <alignment horizontal="center" vertical="center"/>
    </xf>
    <xf numFmtId="0" fontId="16" fillId="30" borderId="13" xfId="0" applyFont="1" applyFill="1" applyBorder="1" applyAlignment="1">
      <alignment horizontal="center" vertical="center"/>
    </xf>
    <xf numFmtId="0" fontId="16" fillId="30" borderId="108" xfId="0" applyFont="1" applyFill="1" applyBorder="1" applyAlignment="1">
      <alignment horizontal="center" vertical="center"/>
    </xf>
    <xf numFmtId="0" fontId="16" fillId="30" borderId="8" xfId="0" applyFont="1" applyFill="1" applyBorder="1" applyAlignment="1">
      <alignment horizontal="center" vertical="center"/>
    </xf>
    <xf numFmtId="0" fontId="16" fillId="30" borderId="103" xfId="0" applyFont="1" applyFill="1" applyBorder="1" applyAlignment="1">
      <alignment horizontal="center" vertical="center"/>
    </xf>
    <xf numFmtId="0" fontId="16" fillId="30" borderId="121" xfId="0" applyFont="1" applyFill="1" applyBorder="1" applyAlignment="1">
      <alignment horizontal="center" vertical="center"/>
    </xf>
    <xf numFmtId="0" fontId="16" fillId="30" borderId="35" xfId="0" applyFont="1" applyFill="1" applyBorder="1" applyAlignment="1">
      <alignment horizontal="center" vertical="center"/>
    </xf>
    <xf numFmtId="0" fontId="16" fillId="30" borderId="32" xfId="0" applyFont="1" applyFill="1" applyBorder="1" applyAlignment="1">
      <alignment horizontal="center" vertical="center"/>
    </xf>
    <xf numFmtId="0" fontId="16" fillId="30" borderId="26" xfId="0" applyFont="1" applyFill="1" applyBorder="1" applyAlignment="1">
      <alignment horizontal="center" vertical="center"/>
    </xf>
    <xf numFmtId="0" fontId="16" fillId="30" borderId="28" xfId="0" applyFont="1" applyFill="1" applyBorder="1" applyAlignment="1">
      <alignment horizontal="center" vertical="center"/>
    </xf>
    <xf numFmtId="0" fontId="16" fillId="30" borderId="27" xfId="0" applyFont="1" applyFill="1" applyBorder="1" applyAlignment="1">
      <alignment horizontal="center" vertical="center"/>
    </xf>
    <xf numFmtId="0" fontId="20" fillId="30" borderId="122" xfId="0" applyFont="1" applyFill="1" applyBorder="1" applyAlignment="1">
      <alignment horizontal="center" vertical="center"/>
    </xf>
    <xf numFmtId="0" fontId="20" fillId="30" borderId="134" xfId="0" applyFont="1" applyFill="1" applyBorder="1" applyAlignment="1">
      <alignment horizontal="center" vertical="center"/>
    </xf>
    <xf numFmtId="0" fontId="57" fillId="27" borderId="45" xfId="0" applyFont="1" applyFill="1" applyBorder="1" applyAlignment="1">
      <alignment horizontal="center"/>
    </xf>
    <xf numFmtId="0" fontId="57" fillId="27" borderId="60" xfId="0" applyFont="1" applyFill="1" applyBorder="1" applyAlignment="1">
      <alignment horizontal="center"/>
    </xf>
    <xf numFmtId="0" fontId="57" fillId="27" borderId="58" xfId="0" applyFont="1" applyFill="1" applyBorder="1" applyAlignment="1">
      <alignment horizontal="center"/>
    </xf>
    <xf numFmtId="0" fontId="58" fillId="11" borderId="45" xfId="0" applyFont="1" applyFill="1" applyBorder="1" applyAlignment="1">
      <alignment horizontal="center" vertical="center" readingOrder="2"/>
    </xf>
    <xf numFmtId="0" fontId="58" fillId="11" borderId="60" xfId="0" applyFont="1" applyFill="1" applyBorder="1" applyAlignment="1">
      <alignment horizontal="center" vertical="center" readingOrder="2"/>
    </xf>
    <xf numFmtId="0" fontId="58" fillId="11" borderId="58" xfId="0" applyFont="1" applyFill="1" applyBorder="1" applyAlignment="1">
      <alignment horizontal="center" vertical="center" readingOrder="2"/>
    </xf>
    <xf numFmtId="0" fontId="20" fillId="19" borderId="3" xfId="0" applyFont="1" applyFill="1" applyBorder="1" applyAlignment="1">
      <alignment horizontal="center" vertical="center" readingOrder="2"/>
    </xf>
    <xf numFmtId="0" fontId="20" fillId="19" borderId="16" xfId="0" applyFont="1" applyFill="1" applyBorder="1" applyAlignment="1">
      <alignment horizontal="center" vertical="center" readingOrder="2"/>
    </xf>
    <xf numFmtId="0" fontId="20" fillId="19" borderId="78" xfId="0" applyFont="1" applyFill="1" applyBorder="1" applyAlignment="1">
      <alignment horizontal="center" vertical="center" readingOrder="2"/>
    </xf>
    <xf numFmtId="0" fontId="20" fillId="19" borderId="104" xfId="0" applyFont="1" applyFill="1" applyBorder="1" applyAlignment="1">
      <alignment horizontal="center" vertical="center" readingOrder="2"/>
    </xf>
    <xf numFmtId="0" fontId="4" fillId="0" borderId="53" xfId="0" applyFont="1" applyFill="1" applyBorder="1" applyAlignment="1">
      <alignment horizontal="center" vertical="center" readingOrder="2"/>
    </xf>
    <xf numFmtId="0" fontId="14" fillId="0" borderId="0" xfId="0" applyFont="1" applyAlignment="1">
      <alignment horizontal="center" vertical="center" readingOrder="2"/>
    </xf>
    <xf numFmtId="0" fontId="4" fillId="31" borderId="105" xfId="0" applyFont="1" applyFill="1" applyBorder="1" applyAlignment="1">
      <alignment horizontal="center" vertical="center" readingOrder="2"/>
    </xf>
    <xf numFmtId="0" fontId="4" fillId="31" borderId="135" xfId="0" applyFont="1" applyFill="1" applyBorder="1" applyAlignment="1">
      <alignment horizontal="center" vertical="center" readingOrder="2"/>
    </xf>
    <xf numFmtId="0" fontId="4" fillId="17" borderId="102" xfId="0" applyFont="1" applyFill="1" applyBorder="1" applyAlignment="1">
      <alignment horizontal="center" vertical="center" readingOrder="2"/>
    </xf>
    <xf numFmtId="0" fontId="4" fillId="17" borderId="101" xfId="0" applyFont="1" applyFill="1" applyBorder="1" applyAlignment="1">
      <alignment horizontal="center" vertical="center" readingOrder="2"/>
    </xf>
    <xf numFmtId="0" fontId="4" fillId="13" borderId="102" xfId="0" applyFont="1" applyFill="1" applyBorder="1" applyAlignment="1">
      <alignment horizontal="center" vertical="center" readingOrder="2"/>
    </xf>
    <xf numFmtId="0" fontId="4" fillId="13" borderId="105" xfId="0" applyFont="1" applyFill="1" applyBorder="1" applyAlignment="1">
      <alignment horizontal="center" vertical="center" readingOrder="2"/>
    </xf>
    <xf numFmtId="0" fontId="4" fillId="31" borderId="33" xfId="0" applyFont="1" applyFill="1" applyBorder="1" applyAlignment="1">
      <alignment horizontal="center" vertical="center" readingOrder="2"/>
    </xf>
    <xf numFmtId="0" fontId="4" fillId="31" borderId="34" xfId="0" applyFont="1" applyFill="1" applyBorder="1" applyAlignment="1">
      <alignment horizontal="center" vertical="center" readingOrder="2"/>
    </xf>
    <xf numFmtId="0" fontId="20" fillId="19" borderId="15" xfId="0" applyFont="1" applyFill="1" applyBorder="1" applyAlignment="1">
      <alignment horizontal="center" vertical="center" readingOrder="2"/>
    </xf>
    <xf numFmtId="0" fontId="29" fillId="19" borderId="136" xfId="0" applyFont="1" applyFill="1" applyBorder="1" applyAlignment="1">
      <alignment horizontal="center" vertical="center" shrinkToFit="1" readingOrder="2"/>
    </xf>
    <xf numFmtId="0" fontId="29" fillId="19" borderId="57" xfId="0" applyFont="1" applyFill="1" applyBorder="1" applyAlignment="1">
      <alignment horizontal="center" vertical="center" shrinkToFit="1" readingOrder="2"/>
    </xf>
    <xf numFmtId="0" fontId="29" fillId="19" borderId="137" xfId="0" applyFont="1" applyFill="1" applyBorder="1" applyAlignment="1">
      <alignment horizontal="center" vertical="center" shrinkToFit="1" readingOrder="2"/>
    </xf>
    <xf numFmtId="0" fontId="29" fillId="19" borderId="15" xfId="0" applyFont="1" applyFill="1" applyBorder="1" applyAlignment="1">
      <alignment horizontal="center" vertical="center" shrinkToFit="1" readingOrder="2"/>
    </xf>
    <xf numFmtId="0" fontId="29" fillId="19" borderId="137" xfId="0" applyFont="1" applyFill="1" applyBorder="1" applyAlignment="1">
      <alignment horizontal="center" vertical="center" wrapText="1" shrinkToFit="1" readingOrder="2"/>
    </xf>
    <xf numFmtId="0" fontId="29" fillId="19" borderId="15" xfId="0" applyFont="1" applyFill="1" applyBorder="1" applyAlignment="1">
      <alignment horizontal="center" vertical="center" wrapText="1" shrinkToFit="1" readingOrder="2"/>
    </xf>
    <xf numFmtId="0" fontId="4" fillId="19" borderId="9" xfId="0" applyFont="1" applyFill="1" applyBorder="1" applyAlignment="1">
      <alignment horizontal="center" vertical="center" readingOrder="2"/>
    </xf>
    <xf numFmtId="0" fontId="4" fillId="19" borderId="73" xfId="0" applyFont="1" applyFill="1" applyBorder="1" applyAlignment="1">
      <alignment horizontal="center" vertical="center" readingOrder="2"/>
    </xf>
    <xf numFmtId="0" fontId="4" fillId="19" borderId="109" xfId="0" applyFont="1" applyFill="1" applyBorder="1" applyAlignment="1">
      <alignment horizontal="center" vertical="center" readingOrder="2"/>
    </xf>
    <xf numFmtId="0" fontId="4" fillId="19" borderId="85" xfId="0" applyFont="1" applyFill="1" applyBorder="1" applyAlignment="1">
      <alignment horizontal="center" vertical="center" readingOrder="2"/>
    </xf>
    <xf numFmtId="0" fontId="29" fillId="19" borderId="138" xfId="0" applyFont="1" applyFill="1" applyBorder="1" applyAlignment="1">
      <alignment horizontal="center" vertical="center" readingOrder="2"/>
    </xf>
    <xf numFmtId="0" fontId="29" fillId="19" borderId="139" xfId="0" applyFont="1" applyFill="1" applyBorder="1" applyAlignment="1">
      <alignment horizontal="center" vertical="center" readingOrder="2"/>
    </xf>
    <xf numFmtId="0" fontId="4" fillId="19" borderId="13" xfId="0" applyFont="1" applyFill="1" applyBorder="1" applyAlignment="1">
      <alignment horizontal="center" vertical="center" readingOrder="2"/>
    </xf>
    <xf numFmtId="0" fontId="4" fillId="19" borderId="74" xfId="0" applyFont="1" applyFill="1" applyBorder="1" applyAlignment="1">
      <alignment horizontal="center" vertical="center" readingOrder="2"/>
    </xf>
    <xf numFmtId="0" fontId="29" fillId="19" borderId="106" xfId="0" applyFont="1" applyFill="1" applyBorder="1" applyAlignment="1">
      <alignment horizontal="center" vertical="center"/>
    </xf>
    <xf numFmtId="0" fontId="29" fillId="19" borderId="107" xfId="0" applyFont="1" applyFill="1" applyBorder="1" applyAlignment="1">
      <alignment horizontal="center" vertical="center"/>
    </xf>
    <xf numFmtId="0" fontId="4" fillId="19" borderId="9" xfId="0" applyFont="1" applyFill="1" applyBorder="1" applyAlignment="1">
      <alignment horizontal="center" vertical="center"/>
    </xf>
    <xf numFmtId="0" fontId="4" fillId="19" borderId="40" xfId="0" applyFont="1" applyFill="1" applyBorder="1" applyAlignment="1">
      <alignment horizontal="center" vertical="center"/>
    </xf>
    <xf numFmtId="0" fontId="4" fillId="19" borderId="13" xfId="0" applyFont="1" applyFill="1" applyBorder="1" applyAlignment="1">
      <alignment horizontal="center" vertical="center"/>
    </xf>
    <xf numFmtId="0" fontId="4" fillId="19" borderId="108" xfId="0" applyFont="1" applyFill="1" applyBorder="1" applyAlignment="1">
      <alignment horizontal="center" vertical="center"/>
    </xf>
    <xf numFmtId="0" fontId="4" fillId="19" borderId="112" xfId="0" applyFont="1" applyFill="1" applyBorder="1" applyAlignment="1">
      <alignment horizontal="center" vertical="center" wrapText="1" shrinkToFit="1"/>
    </xf>
    <xf numFmtId="0" fontId="4" fillId="19" borderId="46" xfId="0" applyFont="1" applyFill="1" applyBorder="1" applyAlignment="1">
      <alignment horizontal="center" vertical="center" wrapText="1" shrinkToFit="1"/>
    </xf>
    <xf numFmtId="0" fontId="4" fillId="19" borderId="112" xfId="0" applyFont="1" applyFill="1" applyBorder="1" applyAlignment="1">
      <alignment horizontal="center" vertical="center" shrinkToFit="1"/>
    </xf>
    <xf numFmtId="0" fontId="4" fillId="19" borderId="46" xfId="0" applyFont="1" applyFill="1" applyBorder="1" applyAlignment="1">
      <alignment horizontal="center" vertical="center" shrinkToFit="1"/>
    </xf>
    <xf numFmtId="0" fontId="4" fillId="19" borderId="132" xfId="0" applyFont="1" applyFill="1" applyBorder="1" applyAlignment="1">
      <alignment horizontal="center" vertical="center" wrapText="1" shrinkToFit="1"/>
    </xf>
    <xf numFmtId="0" fontId="4" fillId="19" borderId="67" xfId="0" applyFont="1" applyFill="1" applyBorder="1" applyAlignment="1">
      <alignment horizontal="center" vertical="center" wrapText="1" shrinkToFit="1"/>
    </xf>
    <xf numFmtId="0" fontId="20" fillId="19" borderId="140" xfId="0" applyFont="1" applyFill="1" applyBorder="1" applyAlignment="1">
      <alignment horizontal="center" vertical="center"/>
    </xf>
    <xf numFmtId="0" fontId="20" fillId="19" borderId="141" xfId="0" applyFont="1" applyFill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103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4" fillId="19" borderId="109" xfId="0" applyFont="1" applyFill="1" applyBorder="1" applyAlignment="1">
      <alignment horizontal="center" vertical="center"/>
    </xf>
    <xf numFmtId="0" fontId="4" fillId="19" borderId="38" xfId="0" applyFont="1" applyFill="1" applyBorder="1" applyAlignment="1">
      <alignment horizontal="center" vertical="center"/>
    </xf>
    <xf numFmtId="0" fontId="4" fillId="19" borderId="110" xfId="0" applyFont="1" applyFill="1" applyBorder="1" applyAlignment="1">
      <alignment horizontal="center" vertical="center" shrinkToFit="1"/>
    </xf>
    <xf numFmtId="0" fontId="4" fillId="19" borderId="66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/>
    </xf>
    <xf numFmtId="0" fontId="4" fillId="13" borderId="45" xfId="0" applyFont="1" applyFill="1" applyBorder="1" applyAlignment="1">
      <alignment horizontal="center" vertical="center"/>
    </xf>
    <xf numFmtId="0" fontId="4" fillId="13" borderId="60" xfId="0" applyFont="1" applyFill="1" applyBorder="1" applyAlignment="1">
      <alignment horizontal="center" vertical="center"/>
    </xf>
    <xf numFmtId="0" fontId="4" fillId="13" borderId="58" xfId="0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7" fillId="11" borderId="45" xfId="0" applyFont="1" applyFill="1" applyBorder="1" applyAlignment="1">
      <alignment horizontal="center"/>
    </xf>
    <xf numFmtId="0" fontId="17" fillId="11" borderId="60" xfId="0" applyFont="1" applyFill="1" applyBorder="1" applyAlignment="1">
      <alignment horizontal="center"/>
    </xf>
    <xf numFmtId="0" fontId="17" fillId="11" borderId="58" xfId="0" applyFont="1" applyFill="1" applyBorder="1" applyAlignment="1">
      <alignment horizontal="center"/>
    </xf>
    <xf numFmtId="0" fontId="4" fillId="17" borderId="142" xfId="0" applyFont="1" applyFill="1" applyBorder="1" applyAlignment="1">
      <alignment horizontal="center" vertical="center"/>
    </xf>
    <xf numFmtId="0" fontId="4" fillId="17" borderId="143" xfId="0" applyFont="1" applyFill="1" applyBorder="1" applyAlignment="1">
      <alignment horizontal="center" vertical="center"/>
    </xf>
    <xf numFmtId="0" fontId="4" fillId="17" borderId="144" xfId="0" applyFont="1" applyFill="1" applyBorder="1" applyAlignment="1">
      <alignment horizontal="center" vertical="center"/>
    </xf>
    <xf numFmtId="0" fontId="4" fillId="22" borderId="145" xfId="0" applyFont="1" applyFill="1" applyBorder="1" applyAlignment="1">
      <alignment horizontal="center" vertical="center"/>
    </xf>
    <xf numFmtId="0" fontId="4" fillId="22" borderId="146" xfId="0" applyFont="1" applyFill="1" applyBorder="1" applyAlignment="1">
      <alignment horizontal="center" vertical="center"/>
    </xf>
    <xf numFmtId="0" fontId="4" fillId="22" borderId="147" xfId="0" applyFont="1" applyFill="1" applyBorder="1" applyAlignment="1">
      <alignment horizontal="center" vertical="center"/>
    </xf>
    <xf numFmtId="0" fontId="4" fillId="31" borderId="30" xfId="0" applyFont="1" applyFill="1" applyBorder="1" applyAlignment="1">
      <alignment horizontal="center" vertical="center" wrapText="1"/>
    </xf>
    <xf numFmtId="0" fontId="4" fillId="31" borderId="100" xfId="0" applyFont="1" applyFill="1" applyBorder="1" applyAlignment="1">
      <alignment horizontal="center" vertical="center" wrapText="1"/>
    </xf>
    <xf numFmtId="0" fontId="4" fillId="31" borderId="23" xfId="0" applyFont="1" applyFill="1" applyBorder="1" applyAlignment="1">
      <alignment horizontal="center" vertical="center" wrapText="1"/>
    </xf>
    <xf numFmtId="0" fontId="4" fillId="6" borderId="78" xfId="0" applyFont="1" applyFill="1" applyBorder="1" applyAlignment="1">
      <alignment horizontal="center" vertical="center"/>
    </xf>
    <xf numFmtId="0" fontId="4" fillId="6" borderId="148" xfId="0" applyFont="1" applyFill="1" applyBorder="1" applyAlignment="1">
      <alignment horizontal="center" vertical="center"/>
    </xf>
    <xf numFmtId="0" fontId="4" fillId="6" borderId="82" xfId="0" applyFont="1" applyFill="1" applyBorder="1" applyAlignment="1">
      <alignment horizontal="center" vertical="center"/>
    </xf>
    <xf numFmtId="0" fontId="4" fillId="13" borderId="29" xfId="0" applyFont="1" applyFill="1" applyBorder="1" applyAlignment="1">
      <alignment horizontal="center" vertical="center"/>
    </xf>
    <xf numFmtId="0" fontId="4" fillId="13" borderId="53" xfId="0" applyFont="1" applyFill="1" applyBorder="1" applyAlignment="1">
      <alignment horizontal="center" vertical="center"/>
    </xf>
    <xf numFmtId="0" fontId="4" fillId="13" borderId="30" xfId="0" applyFont="1" applyFill="1" applyBorder="1" applyAlignment="1">
      <alignment horizontal="center" vertical="center"/>
    </xf>
    <xf numFmtId="0" fontId="23" fillId="14" borderId="40" xfId="0" applyFont="1" applyFill="1" applyBorder="1" applyAlignment="1">
      <alignment horizontal="center" vertical="center"/>
    </xf>
    <xf numFmtId="0" fontId="23" fillId="14" borderId="103" xfId="0" applyFont="1" applyFill="1" applyBorder="1" applyAlignment="1">
      <alignment horizontal="center" vertical="center"/>
    </xf>
    <xf numFmtId="0" fontId="23" fillId="14" borderId="27" xfId="0" applyFont="1" applyFill="1" applyBorder="1" applyAlignment="1">
      <alignment horizontal="center" vertical="center"/>
    </xf>
    <xf numFmtId="0" fontId="5" fillId="21" borderId="110" xfId="0" applyFont="1" applyFill="1" applyBorder="1" applyAlignment="1">
      <alignment horizontal="center" vertical="center"/>
    </xf>
    <xf numFmtId="0" fontId="5" fillId="21" borderId="66" xfId="0" applyFont="1" applyFill="1" applyBorder="1" applyAlignment="1">
      <alignment horizontal="center" vertical="center"/>
    </xf>
    <xf numFmtId="0" fontId="5" fillId="21" borderId="112" xfId="0" applyFont="1" applyFill="1" applyBorder="1" applyAlignment="1">
      <alignment horizontal="center" vertical="center"/>
    </xf>
    <xf numFmtId="0" fontId="5" fillId="21" borderId="46" xfId="0" applyFont="1" applyFill="1" applyBorder="1" applyAlignment="1">
      <alignment horizontal="center" vertical="center"/>
    </xf>
    <xf numFmtId="0" fontId="5" fillId="21" borderId="132" xfId="0" applyFont="1" applyFill="1" applyBorder="1" applyAlignment="1">
      <alignment horizontal="center" vertical="center"/>
    </xf>
    <xf numFmtId="0" fontId="5" fillId="21" borderId="67" xfId="0" applyFont="1" applyFill="1" applyBorder="1" applyAlignment="1">
      <alignment horizontal="center" vertical="center"/>
    </xf>
    <xf numFmtId="0" fontId="20" fillId="30" borderId="149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8" fillId="0" borderId="0" xfId="0" applyFont="1" applyAlignment="1">
      <alignment horizontal="center" readingOrder="2"/>
    </xf>
    <xf numFmtId="0" fontId="21" fillId="8" borderId="150" xfId="0" applyFont="1" applyFill="1" applyBorder="1" applyAlignment="1">
      <alignment horizontal="center" vertical="center" readingOrder="2"/>
    </xf>
    <xf numFmtId="0" fontId="21" fillId="8" borderId="151" xfId="0" applyFont="1" applyFill="1" applyBorder="1" applyAlignment="1">
      <alignment horizontal="center" vertical="center" readingOrder="2"/>
    </xf>
    <xf numFmtId="0" fontId="21" fillId="28" borderId="152" xfId="0" applyFont="1" applyFill="1" applyBorder="1" applyAlignment="1">
      <alignment horizontal="center" vertical="center" readingOrder="2"/>
    </xf>
    <xf numFmtId="0" fontId="19" fillId="5" borderId="34" xfId="0" applyFont="1" applyFill="1" applyBorder="1" applyAlignment="1">
      <alignment readingOrder="2"/>
    </xf>
    <xf numFmtId="0" fontId="21" fillId="9" borderId="153" xfId="0" applyFont="1" applyFill="1" applyBorder="1" applyAlignment="1">
      <alignment horizontal="center" vertical="center" readingOrder="2"/>
    </xf>
    <xf numFmtId="0" fontId="19" fillId="32" borderId="154" xfId="0" applyFont="1" applyFill="1" applyBorder="1" applyAlignment="1">
      <alignment readingOrder="2"/>
    </xf>
    <xf numFmtId="0" fontId="20" fillId="6" borderId="1" xfId="0" applyFont="1" applyFill="1" applyBorder="1" applyAlignment="1">
      <alignment horizontal="center" vertical="center" readingOrder="2"/>
    </xf>
    <xf numFmtId="0" fontId="20" fillId="26" borderId="1" xfId="0" applyFont="1" applyFill="1" applyBorder="1" applyAlignment="1">
      <alignment horizontal="center" vertical="center" readingOrder="2"/>
    </xf>
    <xf numFmtId="0" fontId="20" fillId="20" borderId="1" xfId="0" applyFont="1" applyFill="1" applyBorder="1" applyAlignment="1">
      <alignment horizontal="center" vertical="center" readingOrder="2"/>
    </xf>
    <xf numFmtId="0" fontId="16" fillId="19" borderId="45" xfId="0" applyFont="1" applyFill="1" applyBorder="1" applyAlignment="1">
      <alignment horizontal="center" vertical="center" readingOrder="2"/>
    </xf>
    <xf numFmtId="0" fontId="16" fillId="19" borderId="58" xfId="0" applyFont="1" applyFill="1" applyBorder="1" applyAlignment="1">
      <alignment horizontal="center" vertical="center" readingOrder="2"/>
    </xf>
    <xf numFmtId="0" fontId="16" fillId="19" borderId="9" xfId="0" applyFont="1" applyFill="1" applyBorder="1" applyAlignment="1">
      <alignment horizontal="center" readingOrder="2"/>
    </xf>
    <xf numFmtId="0" fontId="16" fillId="19" borderId="73" xfId="0" applyFont="1" applyFill="1" applyBorder="1" applyAlignment="1">
      <alignment horizontal="center" readingOrder="2"/>
    </xf>
    <xf numFmtId="0" fontId="16" fillId="19" borderId="109" xfId="0" applyFont="1" applyFill="1" applyBorder="1" applyAlignment="1">
      <alignment horizontal="center" readingOrder="2"/>
    </xf>
    <xf numFmtId="0" fontId="16" fillId="19" borderId="85" xfId="0" applyFont="1" applyFill="1" applyBorder="1" applyAlignment="1">
      <alignment horizontal="center" readingOrder="2"/>
    </xf>
    <xf numFmtId="0" fontId="17" fillId="19" borderId="109" xfId="0" applyFont="1" applyFill="1" applyBorder="1" applyAlignment="1">
      <alignment horizontal="center" readingOrder="2"/>
    </xf>
    <xf numFmtId="0" fontId="17" fillId="19" borderId="85" xfId="0" applyFont="1" applyFill="1" applyBorder="1" applyAlignment="1">
      <alignment horizontal="center" readingOrder="2"/>
    </xf>
    <xf numFmtId="0" fontId="17" fillId="19" borderId="9" xfId="0" applyFont="1" applyFill="1" applyBorder="1" applyAlignment="1">
      <alignment horizontal="center" readingOrder="2"/>
    </xf>
    <xf numFmtId="0" fontId="17" fillId="19" borderId="73" xfId="0" applyFont="1" applyFill="1" applyBorder="1" applyAlignment="1">
      <alignment horizontal="center" readingOrder="2"/>
    </xf>
    <xf numFmtId="0" fontId="17" fillId="19" borderId="45" xfId="0" applyFont="1" applyFill="1" applyBorder="1" applyAlignment="1">
      <alignment horizontal="center" vertical="center" readingOrder="2"/>
    </xf>
    <xf numFmtId="0" fontId="17" fillId="19" borderId="58" xfId="0" applyFont="1" applyFill="1" applyBorder="1" applyAlignment="1">
      <alignment horizontal="center" vertical="center" readingOrder="2"/>
    </xf>
    <xf numFmtId="0" fontId="4" fillId="5" borderId="1" xfId="0" applyFont="1" applyFill="1" applyBorder="1" applyAlignment="1">
      <alignment horizontal="center" vertical="center" readingOrder="2"/>
    </xf>
    <xf numFmtId="0" fontId="4" fillId="3" borderId="1" xfId="0" applyFont="1" applyFill="1" applyBorder="1" applyAlignment="1">
      <alignment horizontal="center" vertical="center" readingOrder="2"/>
    </xf>
    <xf numFmtId="0" fontId="23" fillId="7" borderId="0" xfId="0" applyFont="1" applyFill="1" applyAlignment="1">
      <alignment horizontal="center" vertical="center"/>
    </xf>
    <xf numFmtId="0" fontId="4" fillId="5" borderId="45" xfId="0" applyFont="1" applyFill="1" applyBorder="1" applyAlignment="1">
      <alignment horizontal="center" vertical="center" readingOrder="2"/>
    </xf>
    <xf numFmtId="0" fontId="4" fillId="5" borderId="58" xfId="0" applyFont="1" applyFill="1" applyBorder="1" applyAlignment="1">
      <alignment horizontal="center" vertical="center" readingOrder="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worksheet" Target="worksheets/sheet11.xml" /><Relationship Id="rId18" Type="http://schemas.openxmlformats.org/officeDocument/2006/relationships/worksheet" Target="worksheets/sheet12.xml" /><Relationship Id="rId19" Type="http://schemas.openxmlformats.org/officeDocument/2006/relationships/chartsheet" Target="chartsheets/sheet7.xml" /><Relationship Id="rId20" Type="http://schemas.openxmlformats.org/officeDocument/2006/relationships/worksheet" Target="worksheets/sheet13.xml" /><Relationship Id="rId21" Type="http://schemas.openxmlformats.org/officeDocument/2006/relationships/worksheet" Target="worksheets/sheet14.xml" /><Relationship Id="rId22" Type="http://schemas.openxmlformats.org/officeDocument/2006/relationships/chartsheet" Target="chartsheets/sheet8.xml" /><Relationship Id="rId23" Type="http://schemas.openxmlformats.org/officeDocument/2006/relationships/worksheet" Target="worksheets/sheet15.xml" /><Relationship Id="rId24" Type="http://schemas.openxmlformats.org/officeDocument/2006/relationships/chartsheet" Target="chartsheets/sheet9.xml" /><Relationship Id="rId25" Type="http://schemas.openxmlformats.org/officeDocument/2006/relationships/worksheet" Target="worksheets/sheet16.xml" /><Relationship Id="rId26" Type="http://schemas.openxmlformats.org/officeDocument/2006/relationships/chartsheet" Target="chartsheets/sheet10.xml" /><Relationship Id="rId27" Type="http://schemas.openxmlformats.org/officeDocument/2006/relationships/chartsheet" Target="chartsheets/sheet11.xml" /><Relationship Id="rId28" Type="http://schemas.openxmlformats.org/officeDocument/2006/relationships/worksheet" Target="worksheets/sheet17.xml" /><Relationship Id="rId29" Type="http://schemas.openxmlformats.org/officeDocument/2006/relationships/chartsheet" Target="chartsheets/sheet12.xml" /><Relationship Id="rId30" Type="http://schemas.openxmlformats.org/officeDocument/2006/relationships/worksheet" Target="worksheets/sheet18.xml" /><Relationship Id="rId31" Type="http://schemas.openxmlformats.org/officeDocument/2006/relationships/worksheet" Target="worksheets/sheet19.xml" /><Relationship Id="rId32" Type="http://schemas.openxmlformats.org/officeDocument/2006/relationships/worksheet" Target="worksheets/sheet20.xml" /><Relationship Id="rId33" Type="http://schemas.openxmlformats.org/officeDocument/2006/relationships/chartsheet" Target="chartsheets/sheet13.xml" /><Relationship Id="rId34" Type="http://schemas.openxmlformats.org/officeDocument/2006/relationships/worksheet" Target="worksheets/sheet21.xml" /><Relationship Id="rId35" Type="http://schemas.openxmlformats.org/officeDocument/2006/relationships/worksheet" Target="worksheets/sheet22.xml" /><Relationship Id="rId36" Type="http://schemas.openxmlformats.org/officeDocument/2006/relationships/worksheet" Target="worksheets/sheet23.xml" /><Relationship Id="rId37" Type="http://schemas.openxmlformats.org/officeDocument/2006/relationships/worksheet" Target="worksheets/sheet24.xml" /><Relationship Id="rId38" Type="http://schemas.openxmlformats.org/officeDocument/2006/relationships/chartsheet" Target="chartsheets/sheet14.xml" /><Relationship Id="rId39" Type="http://schemas.openxmlformats.org/officeDocument/2006/relationships/worksheet" Target="worksheets/sheet25.xml" /><Relationship Id="rId40" Type="http://schemas.openxmlformats.org/officeDocument/2006/relationships/chartsheet" Target="chartsheets/sheet15.xml" /><Relationship Id="rId41" Type="http://schemas.openxmlformats.org/officeDocument/2006/relationships/worksheet" Target="worksheets/sheet26.xml" /><Relationship Id="rId42" Type="http://schemas.openxmlformats.org/officeDocument/2006/relationships/worksheet" Target="worksheets/sheet27.xml" /><Relationship Id="rId43" Type="http://schemas.openxmlformats.org/officeDocument/2006/relationships/worksheet" Target="worksheets/sheet28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Relationship Id="rId3" Type="http://schemas.openxmlformats.org/officeDocument/2006/relationships/image" Target="../media/image15.jpeg" /><Relationship Id="rId4" Type="http://schemas.openxmlformats.org/officeDocument/2006/relationships/image" Target="../media/image16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Relationship Id="rId3" Type="http://schemas.openxmlformats.org/officeDocument/2006/relationships/image" Target="../media/image19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0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22.jpe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24.jpe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26.jpeg" /><Relationship Id="rId2" Type="http://schemas.openxmlformats.org/officeDocument/2006/relationships/image" Target="../media/image27.jpeg" /><Relationship Id="rId3" Type="http://schemas.openxmlformats.org/officeDocument/2006/relationships/image" Target="../media/image28.jpe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29.jpe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30.jpe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31.jpe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32.jpe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33.jpe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34.jpe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35.jpeg" /><Relationship Id="rId2" Type="http://schemas.openxmlformats.org/officeDocument/2006/relationships/image" Target="../media/image36.jpeg" /><Relationship Id="rId3" Type="http://schemas.openxmlformats.org/officeDocument/2006/relationships/image" Target="../media/image37.jpeg" /><Relationship Id="rId4" Type="http://schemas.openxmlformats.org/officeDocument/2006/relationships/image" Target="../media/image38.jpeg" /><Relationship Id="rId5" Type="http://schemas.openxmlformats.org/officeDocument/2006/relationships/image" Target="../media/image39.jpeg" /><Relationship Id="rId6" Type="http://schemas.openxmlformats.org/officeDocument/2006/relationships/image" Target="../media/image40.jpeg" /><Relationship Id="rId7" Type="http://schemas.openxmlformats.org/officeDocument/2006/relationships/image" Target="../media/image41.jpeg" /><Relationship Id="rId8" Type="http://schemas.openxmlformats.org/officeDocument/2006/relationships/image" Target="../media/image42.jpeg" /><Relationship Id="rId9" Type="http://schemas.openxmlformats.org/officeDocument/2006/relationships/image" Target="../media/image43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image" Target="../media/image44.jpeg" /><Relationship Id="rId2" Type="http://schemas.openxmlformats.org/officeDocument/2006/relationships/image" Target="../media/image45.jpeg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image" Target="../media/image4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'1-1'!$D$7</c:f>
              <c:strCache>
                <c:ptCount val="1"/>
                <c:pt idx="0">
                  <c:v>عدد الحوادث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'1-1'!$C$9:$C$10</c:f>
              <c:strCache/>
            </c:strRef>
          </c:cat>
          <c:val>
            <c:numRef>
              <c:f>'1-1'!$D$9:$D$10</c:f>
              <c:numCache/>
            </c:numRef>
          </c:val>
        </c:ser>
        <c:axId val="50333509"/>
        <c:axId val="50348398"/>
      </c:barChart>
      <c:catAx>
        <c:axId val="5033350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50348398"/>
        <c:crosses val="autoZero"/>
        <c:auto val="1"/>
        <c:lblOffset val="100"/>
        <c:noMultiLvlLbl val="0"/>
      </c:catAx>
      <c:valAx>
        <c:axId val="50348398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503335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رسم بياني يوضح  أهم النوعيات المحترقة موزعةعلى المناطق لعام 1429 هـ</a:t>
            </a:r>
          </a:p>
        </c:rich>
      </c:tx>
      <c:layout/>
      <c:spPr>
        <a:noFill/>
        <a:ln>
          <a:noFill/>
        </a:ln>
      </c:spPr>
    </c:title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'حريق نوعية '!$E$4</c:f>
              <c:strCache>
                <c:ptCount val="1"/>
                <c:pt idx="0">
                  <c:v>السكنية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'حريق نوعية '!$C$6:$C$18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'حريق نوعية '!$E$6:$E$18</c:f>
              <c:numCache>
                <c:ptCount val="13"/>
                <c:pt idx="0">
                  <c:v>724</c:v>
                </c:pt>
                <c:pt idx="1">
                  <c:v>1875</c:v>
                </c:pt>
                <c:pt idx="2">
                  <c:v>2103</c:v>
                </c:pt>
                <c:pt idx="3">
                  <c:v>214</c:v>
                </c:pt>
                <c:pt idx="4">
                  <c:v>589</c:v>
                </c:pt>
                <c:pt idx="5">
                  <c:v>693</c:v>
                </c:pt>
                <c:pt idx="6">
                  <c:v>59</c:v>
                </c:pt>
                <c:pt idx="7">
                  <c:v>68</c:v>
                </c:pt>
                <c:pt idx="8">
                  <c:v>257</c:v>
                </c:pt>
                <c:pt idx="9">
                  <c:v>321</c:v>
                </c:pt>
                <c:pt idx="10">
                  <c:v>185</c:v>
                </c:pt>
                <c:pt idx="11">
                  <c:v>293</c:v>
                </c:pt>
                <c:pt idx="12">
                  <c:v>50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'حريق نوعية '!$F$4</c:f>
              <c:strCache>
                <c:ptCount val="1"/>
                <c:pt idx="0">
                  <c:v>زراعيه وحيوانيه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'حريق نوعية '!$C$6:$C$18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'حريق نوعية '!$F$6:$F$18</c:f>
              <c:numCache>
                <c:ptCount val="13"/>
                <c:pt idx="0">
                  <c:v>274</c:v>
                </c:pt>
                <c:pt idx="1">
                  <c:v>550</c:v>
                </c:pt>
                <c:pt idx="2">
                  <c:v>128</c:v>
                </c:pt>
                <c:pt idx="3">
                  <c:v>78</c:v>
                </c:pt>
                <c:pt idx="4">
                  <c:v>101</c:v>
                </c:pt>
                <c:pt idx="5">
                  <c:v>152</c:v>
                </c:pt>
                <c:pt idx="6">
                  <c:v>96</c:v>
                </c:pt>
                <c:pt idx="7">
                  <c:v>213</c:v>
                </c:pt>
                <c:pt idx="8">
                  <c:v>138</c:v>
                </c:pt>
                <c:pt idx="9">
                  <c:v>105</c:v>
                </c:pt>
                <c:pt idx="10">
                  <c:v>77</c:v>
                </c:pt>
                <c:pt idx="11">
                  <c:v>250</c:v>
                </c:pt>
                <c:pt idx="12">
                  <c:v>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'حريق نوعية '!$O$4</c:f>
              <c:strCache>
                <c:ptCount val="1"/>
                <c:pt idx="0">
                  <c:v>وسائل النقل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'حريق نوعية '!$C$6:$C$18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'حريق نوعية '!$O$6:$O$18</c:f>
              <c:numCache>
                <c:ptCount val="13"/>
                <c:pt idx="0">
                  <c:v>875</c:v>
                </c:pt>
                <c:pt idx="1">
                  <c:v>1292</c:v>
                </c:pt>
                <c:pt idx="2">
                  <c:v>1352</c:v>
                </c:pt>
                <c:pt idx="3">
                  <c:v>140</c:v>
                </c:pt>
                <c:pt idx="4">
                  <c:v>365</c:v>
                </c:pt>
                <c:pt idx="5">
                  <c:v>318</c:v>
                </c:pt>
                <c:pt idx="6">
                  <c:v>31</c:v>
                </c:pt>
                <c:pt idx="7">
                  <c:v>26</c:v>
                </c:pt>
                <c:pt idx="8">
                  <c:v>159</c:v>
                </c:pt>
                <c:pt idx="9">
                  <c:v>219</c:v>
                </c:pt>
                <c:pt idx="10">
                  <c:v>78</c:v>
                </c:pt>
                <c:pt idx="11">
                  <c:v>218</c:v>
                </c:pt>
                <c:pt idx="12">
                  <c:v>42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'حريق نوعية '!$T$4</c:f>
              <c:strCache>
                <c:ptCount val="1"/>
                <c:pt idx="0">
                  <c:v>النفايات والمخلفات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'حريق نوعية '!$C$6:$C$18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'حريق نوعية '!$T$6:$T$18</c:f>
              <c:numCache>
                <c:ptCount val="13"/>
                <c:pt idx="0">
                  <c:v>574</c:v>
                </c:pt>
                <c:pt idx="1">
                  <c:v>1512</c:v>
                </c:pt>
                <c:pt idx="2">
                  <c:v>1990</c:v>
                </c:pt>
                <c:pt idx="3">
                  <c:v>360</c:v>
                </c:pt>
                <c:pt idx="4">
                  <c:v>62</c:v>
                </c:pt>
                <c:pt idx="5">
                  <c:v>1122</c:v>
                </c:pt>
                <c:pt idx="6">
                  <c:v>77</c:v>
                </c:pt>
                <c:pt idx="7">
                  <c:v>76</c:v>
                </c:pt>
                <c:pt idx="8">
                  <c:v>308</c:v>
                </c:pt>
                <c:pt idx="9">
                  <c:v>456</c:v>
                </c:pt>
                <c:pt idx="10">
                  <c:v>215</c:v>
                </c:pt>
                <c:pt idx="11">
                  <c:v>683</c:v>
                </c:pt>
                <c:pt idx="12">
                  <c:v>21</c:v>
                </c:pt>
              </c:numCache>
            </c:numRef>
          </c:val>
          <c:shape val="box"/>
        </c:ser>
        <c:shape val="box"/>
        <c:axId val="53249583"/>
        <c:axId val="9484200"/>
      </c:bar3DChart>
      <c:catAx>
        <c:axId val="53249583"/>
        <c:scaling>
          <c:orientation val="maxMin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484200"/>
        <c:crosses val="autoZero"/>
        <c:auto val="1"/>
        <c:lblOffset val="100"/>
        <c:noMultiLvlLbl val="0"/>
      </c:catAx>
      <c:valAx>
        <c:axId val="9484200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324958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FFFFFF"/>
        </a:gs>
        <a:gs pos="100000">
          <a:srgbClr val="FFCC99"/>
        </a:gs>
      </a:gsLst>
      <a:lin ang="27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رسم بياني يوضح نمط عمليات اطفاء حوادث الحريق حسب الأشهرلكافة المناطق لعام 1429هـ </a:t>
            </a:r>
          </a:p>
        </c:rich>
      </c:tx>
      <c:layout>
        <c:manualLayout>
          <c:xMode val="factor"/>
          <c:yMode val="factor"/>
          <c:x val="-0.016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6475"/>
          <c:w val="0.9805"/>
          <c:h val="0.8195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'حريق اشهر'!$C$7:$N$7</c:f>
              <c:strCache>
                <c:ptCount val="12"/>
                <c:pt idx="0">
                  <c:v>محرم</c:v>
                </c:pt>
                <c:pt idx="1">
                  <c:v>صفر </c:v>
                </c:pt>
                <c:pt idx="2">
                  <c:v>ربيع أول</c:v>
                </c:pt>
                <c:pt idx="3">
                  <c:v>ربيع ثاني</c:v>
                </c:pt>
                <c:pt idx="4">
                  <c:v>جماد اول</c:v>
                </c:pt>
                <c:pt idx="5">
                  <c:v>جماد ثاني</c:v>
                </c:pt>
                <c:pt idx="6">
                  <c:v>رجب</c:v>
                </c:pt>
                <c:pt idx="7">
                  <c:v>شعبان</c:v>
                </c:pt>
                <c:pt idx="8">
                  <c:v>رمضان</c:v>
                </c:pt>
                <c:pt idx="9">
                  <c:v>شوال</c:v>
                </c:pt>
                <c:pt idx="10">
                  <c:v>ذوالقعدة</c:v>
                </c:pt>
                <c:pt idx="11">
                  <c:v>ذو الحجة</c:v>
                </c:pt>
              </c:strCache>
            </c:strRef>
          </c:cat>
          <c:val>
            <c:numRef>
              <c:f>'حريق اشهر'!$C$22:$N$22</c:f>
              <c:numCache>
                <c:ptCount val="12"/>
                <c:pt idx="0">
                  <c:v>1984</c:v>
                </c:pt>
                <c:pt idx="1">
                  <c:v>2139</c:v>
                </c:pt>
                <c:pt idx="2">
                  <c:v>2188</c:v>
                </c:pt>
                <c:pt idx="3">
                  <c:v>2416</c:v>
                </c:pt>
                <c:pt idx="4">
                  <c:v>2573</c:v>
                </c:pt>
                <c:pt idx="5">
                  <c:v>2700</c:v>
                </c:pt>
                <c:pt idx="6">
                  <c:v>2712</c:v>
                </c:pt>
                <c:pt idx="7">
                  <c:v>2382</c:v>
                </c:pt>
                <c:pt idx="8">
                  <c:v>2046</c:v>
                </c:pt>
                <c:pt idx="9">
                  <c:v>2139</c:v>
                </c:pt>
                <c:pt idx="10">
                  <c:v>1741</c:v>
                </c:pt>
                <c:pt idx="11">
                  <c:v>1970</c:v>
                </c:pt>
              </c:numCache>
            </c:numRef>
          </c:val>
          <c:smooth val="0"/>
        </c:ser>
        <c:marker val="1"/>
        <c:axId val="18248937"/>
        <c:axId val="30022706"/>
      </c:lineChart>
      <c:catAx>
        <c:axId val="1824893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0022706"/>
        <c:crosses val="autoZero"/>
        <c:auto val="1"/>
        <c:lblOffset val="100"/>
        <c:noMultiLvlLbl val="0"/>
      </c:catAx>
      <c:valAx>
        <c:axId val="30022706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8248937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'1-2'!$C$7</c:f>
              <c:strCache>
                <c:ptCount val="1"/>
                <c:pt idx="0">
                  <c:v>عدد العمليات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blipFill>
                  <a:blip r:embed="rId1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blipFill>
                  <a:blip r:embed="rId2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blipFill>
                <a:blip r:embed="rId3"/>
                <a:srcRect/>
                <a:tile sx="100000" sy="100000" flip="none" algn="tl"/>
              </a:blip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'1-2'!$B$9:$B$10</c:f>
              <c:strCache/>
            </c:strRef>
          </c:cat>
          <c:val>
            <c:numRef>
              <c:f>'1-2'!$C$9:$C$10</c:f>
              <c:numCache/>
            </c:numRef>
          </c:val>
        </c:ser>
        <c:axId val="1768899"/>
        <c:axId val="15920092"/>
      </c:barChart>
      <c:catAx>
        <c:axId val="176889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920092"/>
        <c:crosses val="autoZero"/>
        <c:auto val="1"/>
        <c:lblOffset val="100"/>
        <c:noMultiLvlLbl val="0"/>
      </c:catAx>
      <c:valAx>
        <c:axId val="15920092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17688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4"/>
      <a:srcRect/>
      <a:tile sx="100000" sy="100000" flip="none" algn="tl"/>
    </a:blip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'1-2'!$D$7:$D$8</c:f>
              <c:strCache>
                <c:ptCount val="1"/>
                <c:pt idx="0">
                  <c:v>الخسائر البشرية متوفون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blipFill>
                <a:blip r:embed="rId1"/>
                <a:srcRect/>
                <a:tile sx="100000" sy="100000" flip="none" algn="tl"/>
              </a:blipFill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'1-2'!$B$9:$B$10</c:f>
              <c:strCache/>
            </c:strRef>
          </c:cat>
          <c:val>
            <c:numRef>
              <c:f>'1-2'!$D$9:$D$10</c:f>
              <c:numCache/>
            </c:numRef>
          </c:val>
        </c:ser>
        <c:ser>
          <c:idx val="1"/>
          <c:order val="1"/>
          <c:tx>
            <c:strRef>
              <c:f>'1-2'!$E$7:$E$8</c:f>
              <c:strCache>
                <c:ptCount val="1"/>
                <c:pt idx="0">
                  <c:v>الخسائر البشرية مصابون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'1-2'!$B$9:$B$10</c:f>
              <c:strCache/>
            </c:strRef>
          </c:cat>
          <c:val>
            <c:numRef>
              <c:f>'1-2'!$E$9:$E$10</c:f>
              <c:numCache/>
            </c:numRef>
          </c:val>
        </c:ser>
        <c:axId val="9063101"/>
        <c:axId val="14459046"/>
      </c:barChart>
      <c:catAx>
        <c:axId val="906310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4459046"/>
        <c:crosses val="autoZero"/>
        <c:auto val="1"/>
        <c:lblOffset val="100"/>
        <c:noMultiLvlLbl val="0"/>
      </c:catAx>
      <c:valAx>
        <c:axId val="14459046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90631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3"/>
      <a:srcRect/>
      <a:tile sx="100000" sy="100000" flip="none" algn="tl"/>
    </a:blip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'1-2'!$F$7</c:f>
              <c:strCache>
                <c:ptCount val="1"/>
                <c:pt idx="0">
                  <c:v>الخسائر الماديه بالريالات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'1-2'!$B$9:$B$10</c:f>
              <c:strCache/>
            </c:strRef>
          </c:cat>
          <c:val>
            <c:numRef>
              <c:f>'1-2'!$F$9:$F$10</c:f>
              <c:numCache/>
            </c:numRef>
          </c:val>
        </c:ser>
        <c:axId val="63022551"/>
        <c:axId val="30332048"/>
      </c:barChart>
      <c:catAx>
        <c:axId val="6302255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0332048"/>
        <c:crosses val="autoZero"/>
        <c:auto val="1"/>
        <c:lblOffset val="100"/>
        <c:noMultiLvlLbl val="0"/>
      </c:catAx>
      <c:valAx>
        <c:axId val="30332048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630225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رسم بياني يوضح توزيع الخسائر البشريه لعمليات الانقاذ لعامي 1428 هـ / 1429 هـ للمناطق</a:t>
            </a:r>
          </a:p>
        </c:rich>
      </c:tx>
      <c:layout/>
      <c:spPr>
        <a:noFill/>
        <a:ln>
          <a:noFill/>
        </a:ln>
      </c:spPr>
    </c:title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'2-2'!$E$6:$E$7</c:f>
              <c:strCache>
                <c:ptCount val="1"/>
                <c:pt idx="0">
                  <c:v>المتوفون 1428هـ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'2-2'!$A$8:$A$20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'2-2'!$E$8:$E$20</c:f>
              <c:numCache>
                <c:ptCount val="13"/>
                <c:pt idx="0">
                  <c:v>409</c:v>
                </c:pt>
                <c:pt idx="1">
                  <c:v>278</c:v>
                </c:pt>
                <c:pt idx="2">
                  <c:v>325</c:v>
                </c:pt>
                <c:pt idx="3">
                  <c:v>240</c:v>
                </c:pt>
                <c:pt idx="4">
                  <c:v>42</c:v>
                </c:pt>
                <c:pt idx="5">
                  <c:v>175</c:v>
                </c:pt>
                <c:pt idx="6">
                  <c:v>36</c:v>
                </c:pt>
                <c:pt idx="7">
                  <c:v>15</c:v>
                </c:pt>
                <c:pt idx="8">
                  <c:v>116</c:v>
                </c:pt>
                <c:pt idx="9">
                  <c:v>95</c:v>
                </c:pt>
                <c:pt idx="10">
                  <c:v>116</c:v>
                </c:pt>
                <c:pt idx="11">
                  <c:v>109</c:v>
                </c:pt>
                <c:pt idx="12">
                  <c:v>31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'2-2'!$F$6:$F$7</c:f>
              <c:strCache>
                <c:ptCount val="1"/>
                <c:pt idx="0">
                  <c:v>المتوفون 1429هـ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'2-2'!$A$8:$A$20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'2-2'!$F$8:$F$20</c:f>
              <c:numCache>
                <c:ptCount val="13"/>
                <c:pt idx="0">
                  <c:v>328</c:v>
                </c:pt>
                <c:pt idx="1">
                  <c:v>332</c:v>
                </c:pt>
                <c:pt idx="2">
                  <c:v>326</c:v>
                </c:pt>
                <c:pt idx="3">
                  <c:v>176</c:v>
                </c:pt>
                <c:pt idx="4">
                  <c:v>38</c:v>
                </c:pt>
                <c:pt idx="5">
                  <c:v>172</c:v>
                </c:pt>
                <c:pt idx="6">
                  <c:v>50</c:v>
                </c:pt>
                <c:pt idx="7">
                  <c:v>16</c:v>
                </c:pt>
                <c:pt idx="8">
                  <c:v>160</c:v>
                </c:pt>
                <c:pt idx="9">
                  <c:v>57</c:v>
                </c:pt>
                <c:pt idx="10">
                  <c:v>69</c:v>
                </c:pt>
                <c:pt idx="11">
                  <c:v>93</c:v>
                </c:pt>
                <c:pt idx="12">
                  <c:v>16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'2-2'!$H$6:$H$7</c:f>
              <c:strCache>
                <c:ptCount val="1"/>
                <c:pt idx="0">
                  <c:v>المصابون 1428هـ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'2-2'!$A$8:$A$20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'2-2'!$H$8:$H$20</c:f>
              <c:numCache>
                <c:ptCount val="13"/>
                <c:pt idx="0">
                  <c:v>1229</c:v>
                </c:pt>
                <c:pt idx="1">
                  <c:v>1379</c:v>
                </c:pt>
                <c:pt idx="2">
                  <c:v>999</c:v>
                </c:pt>
                <c:pt idx="3">
                  <c:v>861</c:v>
                </c:pt>
                <c:pt idx="4">
                  <c:v>91</c:v>
                </c:pt>
                <c:pt idx="5">
                  <c:v>1443</c:v>
                </c:pt>
                <c:pt idx="6">
                  <c:v>277</c:v>
                </c:pt>
                <c:pt idx="7">
                  <c:v>64</c:v>
                </c:pt>
                <c:pt idx="8">
                  <c:v>308</c:v>
                </c:pt>
                <c:pt idx="9">
                  <c:v>350</c:v>
                </c:pt>
                <c:pt idx="10">
                  <c:v>419</c:v>
                </c:pt>
                <c:pt idx="11">
                  <c:v>739</c:v>
                </c:pt>
                <c:pt idx="12">
                  <c:v>153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'2-2'!$I$6:$I$7</c:f>
              <c:strCache>
                <c:ptCount val="1"/>
                <c:pt idx="0">
                  <c:v>المصابون 1429هـ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'2-2'!$A$8:$A$20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'2-2'!$I$8:$I$20</c:f>
              <c:numCache>
                <c:ptCount val="13"/>
                <c:pt idx="0">
                  <c:v>1009</c:v>
                </c:pt>
                <c:pt idx="1">
                  <c:v>1641</c:v>
                </c:pt>
                <c:pt idx="2">
                  <c:v>1294</c:v>
                </c:pt>
                <c:pt idx="3">
                  <c:v>624</c:v>
                </c:pt>
                <c:pt idx="4">
                  <c:v>152</c:v>
                </c:pt>
                <c:pt idx="5">
                  <c:v>1665</c:v>
                </c:pt>
                <c:pt idx="6">
                  <c:v>425</c:v>
                </c:pt>
                <c:pt idx="7">
                  <c:v>72</c:v>
                </c:pt>
                <c:pt idx="8">
                  <c:v>422</c:v>
                </c:pt>
                <c:pt idx="9">
                  <c:v>168</c:v>
                </c:pt>
                <c:pt idx="10">
                  <c:v>352</c:v>
                </c:pt>
                <c:pt idx="11">
                  <c:v>765</c:v>
                </c:pt>
                <c:pt idx="12">
                  <c:v>96</c:v>
                </c:pt>
              </c:numCache>
            </c:numRef>
          </c:val>
          <c:shape val="box"/>
        </c:ser>
        <c:shape val="box"/>
        <c:axId val="4552977"/>
        <c:axId val="40976794"/>
      </c:bar3DChart>
      <c:catAx>
        <c:axId val="455297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0976794"/>
        <c:crosses val="autoZero"/>
        <c:auto val="1"/>
        <c:lblOffset val="100"/>
        <c:noMultiLvlLbl val="0"/>
      </c:catAx>
      <c:valAx>
        <c:axId val="40976794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55297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225"/>
          <c:y val="0.22025"/>
          <c:w val="0.89925"/>
          <c:h val="0.7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'الانقاذ تصنيف الخسائر البشر (3)'!$C$5:$C$6</c:f>
              <c:strCache>
                <c:ptCount val="1"/>
                <c:pt idx="0">
                  <c:v>وفيات ذكر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'الانقاذ تصنيف الخسائر البشر (3)'!$B$7:$B$19</c:f>
              <c:strCache/>
            </c:strRef>
          </c:cat>
          <c:val>
            <c:numRef>
              <c:f>'الانقاذ تصنيف الخسائر البشر (3)'!$C$7:$C$19</c:f>
              <c:numCache/>
            </c:numRef>
          </c:val>
        </c:ser>
        <c:ser>
          <c:idx val="1"/>
          <c:order val="1"/>
          <c:tx>
            <c:strRef>
              <c:f>'الانقاذ تصنيف الخسائر البشر (3)'!$D$5:$D$6</c:f>
              <c:strCache>
                <c:ptCount val="1"/>
                <c:pt idx="0">
                  <c:v>وفيات انثى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'الانقاذ تصنيف الخسائر البشر (3)'!$B$7:$B$19</c:f>
              <c:strCache/>
            </c:strRef>
          </c:cat>
          <c:val>
            <c:numRef>
              <c:f>'الانقاذ تصنيف الخسائر البشر (3)'!$D$7:$D$19</c:f>
              <c:numCache/>
            </c:numRef>
          </c:val>
        </c:ser>
        <c:axId val="33246827"/>
        <c:axId val="30785988"/>
      </c:barChart>
      <c:catAx>
        <c:axId val="332468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0785988"/>
        <c:crosses val="autoZero"/>
        <c:auto val="1"/>
        <c:lblOffset val="100"/>
        <c:noMultiLvlLbl val="0"/>
      </c:catAx>
      <c:valAx>
        <c:axId val="307859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324682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9175"/>
          <c:y val="0.141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'الانقاذ تصنيف الخسائر البشر (3)'!$F$5:$F$6</c:f>
              <c:strCache>
                <c:ptCount val="1"/>
                <c:pt idx="0">
                  <c:v>اصابات ذكر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'الانقاذ تصنيف الخسائر البشر (3)'!$B$7:$B$19</c:f>
              <c:strCache/>
            </c:strRef>
          </c:cat>
          <c:val>
            <c:numRef>
              <c:f>'الانقاذ تصنيف الخسائر البشر (3)'!$F$7:$F$19</c:f>
              <c:numCache/>
            </c:numRef>
          </c:val>
        </c:ser>
        <c:ser>
          <c:idx val="1"/>
          <c:order val="1"/>
          <c:tx>
            <c:strRef>
              <c:f>'الانقاذ تصنيف الخسائر البشر (3)'!$G$5:$G$6</c:f>
              <c:strCache>
                <c:ptCount val="1"/>
                <c:pt idx="0">
                  <c:v>اصابات انثى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'الانقاذ تصنيف الخسائر البشر (3)'!$B$7:$B$19</c:f>
              <c:strCache/>
            </c:strRef>
          </c:cat>
          <c:val>
            <c:numRef>
              <c:f>'الانقاذ تصنيف الخسائر البشر (3)'!$G$7:$G$19</c:f>
              <c:numCache/>
            </c:numRef>
          </c:val>
        </c:ser>
        <c:axId val="8638437"/>
        <c:axId val="10637070"/>
      </c:barChart>
      <c:catAx>
        <c:axId val="863843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637070"/>
        <c:crosses val="autoZero"/>
        <c:auto val="1"/>
        <c:lblOffset val="100"/>
        <c:noMultiLvlLbl val="0"/>
      </c:catAx>
      <c:valAx>
        <c:axId val="10637070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86384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رسم بياني يوضح توزيع عمليات الانقاذ حسب المناطق لعامي 1428 / 1429 هـ</a:t>
            </a:r>
          </a:p>
        </c:rich>
      </c:tx>
      <c:layout/>
      <c:spPr>
        <a:noFill/>
        <a:ln>
          <a:noFill/>
        </a:ln>
      </c:spPr>
    </c:title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'2-2'!$B$6:$B$7</c:f>
              <c:strCache>
                <c:ptCount val="1"/>
                <c:pt idx="0">
                  <c:v>عدد العمليات 1428هـ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'2-2'!$A$8:$A$20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'2-2'!$B$8:$B$20</c:f>
              <c:numCache>
                <c:ptCount val="13"/>
                <c:pt idx="0">
                  <c:v>2386</c:v>
                </c:pt>
                <c:pt idx="1">
                  <c:v>2068</c:v>
                </c:pt>
                <c:pt idx="2">
                  <c:v>4113</c:v>
                </c:pt>
                <c:pt idx="3">
                  <c:v>1167</c:v>
                </c:pt>
                <c:pt idx="4">
                  <c:v>667</c:v>
                </c:pt>
                <c:pt idx="5">
                  <c:v>2124</c:v>
                </c:pt>
                <c:pt idx="6">
                  <c:v>287</c:v>
                </c:pt>
                <c:pt idx="7">
                  <c:v>171</c:v>
                </c:pt>
                <c:pt idx="8">
                  <c:v>353</c:v>
                </c:pt>
                <c:pt idx="9">
                  <c:v>505</c:v>
                </c:pt>
                <c:pt idx="10">
                  <c:v>440</c:v>
                </c:pt>
                <c:pt idx="11">
                  <c:v>580</c:v>
                </c:pt>
                <c:pt idx="12">
                  <c:v>155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'2-2'!$C$6:$C$7</c:f>
              <c:strCache>
                <c:ptCount val="1"/>
                <c:pt idx="0">
                  <c:v>عدد العمليات 1429هـ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'2-2'!$A$8:$A$20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'2-2'!$C$8:$C$20</c:f>
              <c:numCache>
                <c:ptCount val="13"/>
                <c:pt idx="0">
                  <c:v>1954</c:v>
                </c:pt>
                <c:pt idx="1">
                  <c:v>2386</c:v>
                </c:pt>
                <c:pt idx="2">
                  <c:v>4999</c:v>
                </c:pt>
                <c:pt idx="3">
                  <c:v>1010</c:v>
                </c:pt>
                <c:pt idx="4">
                  <c:v>661</c:v>
                </c:pt>
                <c:pt idx="5">
                  <c:v>3167</c:v>
                </c:pt>
                <c:pt idx="6">
                  <c:v>342</c:v>
                </c:pt>
                <c:pt idx="7">
                  <c:v>242</c:v>
                </c:pt>
                <c:pt idx="8">
                  <c:v>474</c:v>
                </c:pt>
                <c:pt idx="9">
                  <c:v>543</c:v>
                </c:pt>
                <c:pt idx="10">
                  <c:v>296</c:v>
                </c:pt>
                <c:pt idx="11">
                  <c:v>529</c:v>
                </c:pt>
                <c:pt idx="12">
                  <c:v>76</c:v>
                </c:pt>
              </c:numCache>
            </c:numRef>
          </c:val>
          <c:shape val="box"/>
        </c:ser>
        <c:shape val="box"/>
        <c:axId val="28624767"/>
        <c:axId val="56296312"/>
      </c:bar3DChart>
      <c:catAx>
        <c:axId val="2862476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296312"/>
        <c:crosses val="autoZero"/>
        <c:auto val="1"/>
        <c:lblOffset val="100"/>
        <c:noMultiLvlLbl val="0"/>
      </c:catAx>
      <c:valAx>
        <c:axId val="56296312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62476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رسم بياني يوضح توزيع الخسائر المادية لعمليات الإنقاذ لعامي 1428 / 1429 هـ على المناطق</a:t>
            </a:r>
          </a:p>
        </c:rich>
      </c:tx>
      <c:layout/>
      <c:spPr>
        <a:noFill/>
        <a:ln>
          <a:noFill/>
        </a:ln>
      </c:spPr>
    </c:title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'2-2'!$K$6:$K$7</c:f>
              <c:strCache>
                <c:ptCount val="1"/>
                <c:pt idx="0">
                  <c:v>  الخسائر المادية بالريالات    1428هـ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'2-2'!$A$8:$A$20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'2-2'!$K$8:$K$20</c:f>
              <c:numCache>
                <c:ptCount val="13"/>
                <c:pt idx="0">
                  <c:v>4896077</c:v>
                </c:pt>
                <c:pt idx="1">
                  <c:v>1826117</c:v>
                </c:pt>
                <c:pt idx="2">
                  <c:v>128111</c:v>
                </c:pt>
                <c:pt idx="3">
                  <c:v>222389</c:v>
                </c:pt>
                <c:pt idx="4">
                  <c:v>4258175</c:v>
                </c:pt>
                <c:pt idx="5">
                  <c:v>46336</c:v>
                </c:pt>
                <c:pt idx="6">
                  <c:v>0</c:v>
                </c:pt>
                <c:pt idx="7">
                  <c:v>2500</c:v>
                </c:pt>
                <c:pt idx="8">
                  <c:v>281000</c:v>
                </c:pt>
                <c:pt idx="9">
                  <c:v>7416</c:v>
                </c:pt>
                <c:pt idx="10">
                  <c:v>642530</c:v>
                </c:pt>
                <c:pt idx="11">
                  <c:v>94600</c:v>
                </c:pt>
                <c:pt idx="12">
                  <c:v>2601950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'2-2'!$L$6:$L$7</c:f>
              <c:strCache>
                <c:ptCount val="1"/>
                <c:pt idx="0">
                  <c:v>  الخسائر المادية بالريالات    1429هـ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'2-2'!$A$8:$A$20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'2-2'!$L$8:$L$20</c:f>
              <c:numCache>
                <c:ptCount val="13"/>
                <c:pt idx="0">
                  <c:v>3503735</c:v>
                </c:pt>
                <c:pt idx="1">
                  <c:v>386825</c:v>
                </c:pt>
                <c:pt idx="2">
                  <c:v>1090997</c:v>
                </c:pt>
                <c:pt idx="3">
                  <c:v>1142808</c:v>
                </c:pt>
                <c:pt idx="4">
                  <c:v>2133517</c:v>
                </c:pt>
                <c:pt idx="5">
                  <c:v>140101</c:v>
                </c:pt>
                <c:pt idx="6">
                  <c:v>1205</c:v>
                </c:pt>
                <c:pt idx="7">
                  <c:v>2</c:v>
                </c:pt>
                <c:pt idx="8">
                  <c:v>15001</c:v>
                </c:pt>
                <c:pt idx="9">
                  <c:v>30717</c:v>
                </c:pt>
                <c:pt idx="10">
                  <c:v>1137015</c:v>
                </c:pt>
                <c:pt idx="11">
                  <c:v>550100</c:v>
                </c:pt>
                <c:pt idx="12">
                  <c:v>1487850</c:v>
                </c:pt>
              </c:numCache>
            </c:numRef>
          </c:val>
          <c:shape val="box"/>
        </c:ser>
        <c:shape val="box"/>
        <c:axId val="36904761"/>
        <c:axId val="63707394"/>
      </c:bar3DChart>
      <c:catAx>
        <c:axId val="3690476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3707394"/>
        <c:crosses val="autoZero"/>
        <c:auto val="1"/>
        <c:lblOffset val="100"/>
        <c:noMultiLvlLbl val="0"/>
      </c:catAx>
      <c:valAx>
        <c:axId val="63707394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690476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'1-1'!$E$7:$E$8</c:f>
              <c:strCache>
                <c:ptCount val="1"/>
                <c:pt idx="0">
                  <c:v>الخسائر البشرية متوفون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'1-1'!$C$9:$C$10</c:f>
              <c:strCache/>
            </c:strRef>
          </c:cat>
          <c:val>
            <c:numRef>
              <c:f>'1-1'!$E$9:$E$10</c:f>
              <c:numCache/>
            </c:numRef>
          </c:val>
        </c:ser>
        <c:ser>
          <c:idx val="1"/>
          <c:order val="1"/>
          <c:tx>
            <c:strRef>
              <c:f>'1-1'!$F$7:$F$8</c:f>
              <c:strCache>
                <c:ptCount val="1"/>
                <c:pt idx="0">
                  <c:v>الخسائر البشرية مصابون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'1-1'!$C$9:$C$10</c:f>
              <c:strCache/>
            </c:strRef>
          </c:cat>
          <c:val>
            <c:numRef>
              <c:f>'1-1'!$F$9:$F$10</c:f>
              <c:numCache/>
            </c:numRef>
          </c:val>
        </c:ser>
        <c:axId val="50482399"/>
        <c:axId val="51688408"/>
      </c:barChart>
      <c:catAx>
        <c:axId val="5048239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51688408"/>
        <c:crosses val="autoZero"/>
        <c:auto val="1"/>
        <c:lblOffset val="100"/>
        <c:noMultiLvlLbl val="0"/>
      </c:catAx>
      <c:valAx>
        <c:axId val="51688408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504823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1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رسم بياني يوضح أهم أسباب عمليات الانقاذ خلال عام 1429 هـ موزعة على المناطق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'انقاذ اسباب '!$E$3</c:f>
              <c:strCache>
                <c:ptCount val="1"/>
                <c:pt idx="0">
                  <c:v>تصادم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'انقاذ اسباب '!$B$5:$B$17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'انقاذ اسباب '!$E$5:$E$17</c:f>
              <c:numCache>
                <c:ptCount val="13"/>
                <c:pt idx="0">
                  <c:v>596</c:v>
                </c:pt>
                <c:pt idx="1">
                  <c:v>578</c:v>
                </c:pt>
                <c:pt idx="2">
                  <c:v>1420</c:v>
                </c:pt>
                <c:pt idx="3">
                  <c:v>409</c:v>
                </c:pt>
                <c:pt idx="4">
                  <c:v>285</c:v>
                </c:pt>
                <c:pt idx="5">
                  <c:v>1098</c:v>
                </c:pt>
                <c:pt idx="6">
                  <c:v>188</c:v>
                </c:pt>
                <c:pt idx="7">
                  <c:v>126</c:v>
                </c:pt>
                <c:pt idx="8">
                  <c:v>225</c:v>
                </c:pt>
                <c:pt idx="9">
                  <c:v>157</c:v>
                </c:pt>
                <c:pt idx="10">
                  <c:v>152</c:v>
                </c:pt>
                <c:pt idx="11">
                  <c:v>381</c:v>
                </c:pt>
                <c:pt idx="12">
                  <c:v>28</c:v>
                </c:pt>
              </c:numCache>
            </c:numRef>
          </c:val>
          <c:shape val="box"/>
        </c:ser>
        <c:ser>
          <c:idx val="3"/>
          <c:order val="1"/>
          <c:tx>
            <c:strRef>
              <c:f>'انقاذ اسباب '!$G$3</c:f>
              <c:strCache>
                <c:ptCount val="1"/>
                <c:pt idx="0">
                  <c:v>احتجاز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'انقاذ اسباب '!$B$5:$B$17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'انقاذ اسباب '!$G$5:$G$17</c:f>
              <c:numCache>
                <c:ptCount val="13"/>
                <c:pt idx="0">
                  <c:v>1217</c:v>
                </c:pt>
                <c:pt idx="1">
                  <c:v>1158</c:v>
                </c:pt>
                <c:pt idx="2">
                  <c:v>3277</c:v>
                </c:pt>
                <c:pt idx="3">
                  <c:v>502</c:v>
                </c:pt>
                <c:pt idx="4">
                  <c:v>305</c:v>
                </c:pt>
                <c:pt idx="5">
                  <c:v>1931</c:v>
                </c:pt>
                <c:pt idx="6">
                  <c:v>118</c:v>
                </c:pt>
                <c:pt idx="7">
                  <c:v>102</c:v>
                </c:pt>
                <c:pt idx="8">
                  <c:v>154</c:v>
                </c:pt>
                <c:pt idx="9">
                  <c:v>360</c:v>
                </c:pt>
                <c:pt idx="10">
                  <c:v>132</c:v>
                </c:pt>
                <c:pt idx="11">
                  <c:v>48</c:v>
                </c:pt>
                <c:pt idx="12">
                  <c:v>38</c:v>
                </c:pt>
              </c:numCache>
            </c:numRef>
          </c:val>
          <c:shape val="box"/>
        </c:ser>
        <c:shape val="box"/>
        <c:axId val="36495635"/>
        <c:axId val="60025260"/>
      </c:bar3DChart>
      <c:catAx>
        <c:axId val="364956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525" b="1" i="0" u="none" baseline="0">
                <a:latin typeface="Arial"/>
                <a:ea typeface="Arial"/>
                <a:cs typeface="Arial"/>
              </a:defRPr>
            </a:pPr>
          </a:p>
        </c:txPr>
        <c:crossAx val="60025260"/>
        <c:crosses val="autoZero"/>
        <c:auto val="1"/>
        <c:lblOffset val="100"/>
        <c:noMultiLvlLbl val="0"/>
      </c:catAx>
      <c:valAx>
        <c:axId val="600252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latin typeface="Arial"/>
                <a:ea typeface="Arial"/>
                <a:cs typeface="Arial"/>
              </a:defRPr>
            </a:pPr>
          </a:p>
        </c:txPr>
        <c:crossAx val="3649563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52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رسم بياني يوضح  نوعية عمليات الانقاذ موزعة على بعض المناطق  خلال عام1429 هـ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'انقاذ نوعية'!$B$5</c:f>
              <c:strCache>
                <c:ptCount val="1"/>
                <c:pt idx="0">
                  <c:v>الرياض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'انقاذ نوعية'!$D$3:$J$3</c:f>
              <c:strCache>
                <c:ptCount val="7"/>
                <c:pt idx="0">
                  <c:v>المسطحات المائية</c:v>
                </c:pt>
                <c:pt idx="1">
                  <c:v>وسائل النقل</c:v>
                </c:pt>
                <c:pt idx="2">
                  <c:v>مكان الإنهيار</c:v>
                </c:pt>
                <c:pt idx="3">
                  <c:v>مكان الإحتجاز</c:v>
                </c:pt>
                <c:pt idx="4">
                  <c:v>مكان السقوط</c:v>
                </c:pt>
                <c:pt idx="5">
                  <c:v>الحوادث مهنيه</c:v>
                </c:pt>
                <c:pt idx="6">
                  <c:v>البحث عن المفقودين</c:v>
                </c:pt>
              </c:strCache>
            </c:strRef>
          </c:cat>
          <c:val>
            <c:numRef>
              <c:f>'انقاذ نوعية'!$D$5:$J$5</c:f>
              <c:numCache>
                <c:ptCount val="7"/>
                <c:pt idx="0">
                  <c:v>13</c:v>
                </c:pt>
                <c:pt idx="1">
                  <c:v>571</c:v>
                </c:pt>
                <c:pt idx="2">
                  <c:v>20</c:v>
                </c:pt>
                <c:pt idx="3">
                  <c:v>1242</c:v>
                </c:pt>
                <c:pt idx="4">
                  <c:v>46</c:v>
                </c:pt>
                <c:pt idx="5">
                  <c:v>11</c:v>
                </c:pt>
                <c:pt idx="6">
                  <c:v>51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'انقاذ نوعية'!$B$6</c:f>
              <c:strCache>
                <c:ptCount val="1"/>
                <c:pt idx="0">
                  <c:v>الشرقية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'انقاذ نوعية'!$D$3:$J$3</c:f>
              <c:strCache>
                <c:ptCount val="7"/>
                <c:pt idx="0">
                  <c:v>المسطحات المائية</c:v>
                </c:pt>
                <c:pt idx="1">
                  <c:v>وسائل النقل</c:v>
                </c:pt>
                <c:pt idx="2">
                  <c:v>مكان الإنهيار</c:v>
                </c:pt>
                <c:pt idx="3">
                  <c:v>مكان الإحتجاز</c:v>
                </c:pt>
                <c:pt idx="4">
                  <c:v>مكان السقوط</c:v>
                </c:pt>
                <c:pt idx="5">
                  <c:v>الحوادث مهنيه</c:v>
                </c:pt>
                <c:pt idx="6">
                  <c:v>البحث عن المفقودين</c:v>
                </c:pt>
              </c:strCache>
            </c:strRef>
          </c:cat>
          <c:val>
            <c:numRef>
              <c:f>'انقاذ نوعية'!$D$6:$J$6</c:f>
              <c:numCache>
                <c:ptCount val="7"/>
                <c:pt idx="0">
                  <c:v>45</c:v>
                </c:pt>
                <c:pt idx="1">
                  <c:v>564</c:v>
                </c:pt>
                <c:pt idx="2">
                  <c:v>29</c:v>
                </c:pt>
                <c:pt idx="3">
                  <c:v>1180</c:v>
                </c:pt>
                <c:pt idx="4">
                  <c:v>125</c:v>
                </c:pt>
                <c:pt idx="5">
                  <c:v>427</c:v>
                </c:pt>
                <c:pt idx="6">
                  <c:v>16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'انقاذ نوعية'!$B$7</c:f>
              <c:strCache>
                <c:ptCount val="1"/>
                <c:pt idx="0">
                  <c:v>مكة المكرمة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'انقاذ نوعية'!$D$3:$J$3</c:f>
              <c:strCache>
                <c:ptCount val="7"/>
                <c:pt idx="0">
                  <c:v>المسطحات المائية</c:v>
                </c:pt>
                <c:pt idx="1">
                  <c:v>وسائل النقل</c:v>
                </c:pt>
                <c:pt idx="2">
                  <c:v>مكان الإنهيار</c:v>
                </c:pt>
                <c:pt idx="3">
                  <c:v>مكان الإحتجاز</c:v>
                </c:pt>
                <c:pt idx="4">
                  <c:v>مكان السقوط</c:v>
                </c:pt>
                <c:pt idx="5">
                  <c:v>الحوادث مهنيه</c:v>
                </c:pt>
                <c:pt idx="6">
                  <c:v>البحث عن المفقودين</c:v>
                </c:pt>
              </c:strCache>
            </c:strRef>
          </c:cat>
          <c:val>
            <c:numRef>
              <c:f>'انقاذ نوعية'!$D$7:$J$7</c:f>
              <c:numCache>
                <c:ptCount val="7"/>
                <c:pt idx="0">
                  <c:v>29</c:v>
                </c:pt>
                <c:pt idx="1">
                  <c:v>1436</c:v>
                </c:pt>
                <c:pt idx="2">
                  <c:v>94</c:v>
                </c:pt>
                <c:pt idx="3">
                  <c:v>3273</c:v>
                </c:pt>
                <c:pt idx="4">
                  <c:v>113</c:v>
                </c:pt>
                <c:pt idx="5">
                  <c:v>26</c:v>
                </c:pt>
                <c:pt idx="6">
                  <c:v>28</c:v>
                </c:pt>
              </c:numCache>
            </c:numRef>
          </c:val>
          <c:shape val="box"/>
        </c:ser>
        <c:ser>
          <c:idx val="4"/>
          <c:order val="3"/>
          <c:tx>
            <c:strRef>
              <c:f>'انقاذ نوعية'!$B$9</c:f>
              <c:strCache>
                <c:ptCount val="1"/>
                <c:pt idx="0">
                  <c:v>المدينة المنورة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'انقاذ نوعية'!$D$3:$J$3</c:f>
              <c:strCache>
                <c:ptCount val="7"/>
                <c:pt idx="0">
                  <c:v>المسطحات المائية</c:v>
                </c:pt>
                <c:pt idx="1">
                  <c:v>وسائل النقل</c:v>
                </c:pt>
                <c:pt idx="2">
                  <c:v>مكان الإنهيار</c:v>
                </c:pt>
                <c:pt idx="3">
                  <c:v>مكان الإحتجاز</c:v>
                </c:pt>
                <c:pt idx="4">
                  <c:v>مكان السقوط</c:v>
                </c:pt>
                <c:pt idx="5">
                  <c:v>الحوادث مهنيه</c:v>
                </c:pt>
                <c:pt idx="6">
                  <c:v>البحث عن المفقودين</c:v>
                </c:pt>
              </c:strCache>
            </c:strRef>
          </c:cat>
          <c:val>
            <c:numRef>
              <c:f>'انقاذ نوعية'!$D$9:$J$9</c:f>
              <c:numCache>
                <c:ptCount val="7"/>
                <c:pt idx="0">
                  <c:v>7</c:v>
                </c:pt>
                <c:pt idx="1">
                  <c:v>298</c:v>
                </c:pt>
                <c:pt idx="2">
                  <c:v>7</c:v>
                </c:pt>
                <c:pt idx="3">
                  <c:v>293</c:v>
                </c:pt>
                <c:pt idx="4">
                  <c:v>25</c:v>
                </c:pt>
                <c:pt idx="5">
                  <c:v>3</c:v>
                </c:pt>
                <c:pt idx="6">
                  <c:v>28</c:v>
                </c:pt>
              </c:numCache>
            </c:numRef>
          </c:val>
          <c:shape val="box"/>
        </c:ser>
        <c:ser>
          <c:idx val="5"/>
          <c:order val="4"/>
          <c:tx>
            <c:strRef>
              <c:f>'انقاذ نوعية'!$B$10</c:f>
              <c:strCache>
                <c:ptCount val="1"/>
                <c:pt idx="0">
                  <c:v>القصيم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'انقاذ نوعية'!$D$3:$J$3</c:f>
              <c:strCache>
                <c:ptCount val="7"/>
                <c:pt idx="0">
                  <c:v>المسطحات المائية</c:v>
                </c:pt>
                <c:pt idx="1">
                  <c:v>وسائل النقل</c:v>
                </c:pt>
                <c:pt idx="2">
                  <c:v>مكان الإنهيار</c:v>
                </c:pt>
                <c:pt idx="3">
                  <c:v>مكان الإحتجاز</c:v>
                </c:pt>
                <c:pt idx="4">
                  <c:v>مكان السقوط</c:v>
                </c:pt>
                <c:pt idx="5">
                  <c:v>الحوادث مهنيه</c:v>
                </c:pt>
                <c:pt idx="6">
                  <c:v>البحث عن المفقودين</c:v>
                </c:pt>
              </c:strCache>
            </c:strRef>
          </c:cat>
          <c:val>
            <c:numRef>
              <c:f>'انقاذ نوعية'!$D$10:$J$10</c:f>
              <c:numCache>
                <c:ptCount val="7"/>
                <c:pt idx="0">
                  <c:v>19</c:v>
                </c:pt>
                <c:pt idx="1">
                  <c:v>1090</c:v>
                </c:pt>
                <c:pt idx="2">
                  <c:v>13</c:v>
                </c:pt>
                <c:pt idx="3">
                  <c:v>1943</c:v>
                </c:pt>
                <c:pt idx="4">
                  <c:v>62</c:v>
                </c:pt>
                <c:pt idx="5">
                  <c:v>18</c:v>
                </c:pt>
                <c:pt idx="6">
                  <c:v>22</c:v>
                </c:pt>
              </c:numCache>
            </c:numRef>
          </c:val>
          <c:shape val="box"/>
        </c:ser>
        <c:shape val="box"/>
        <c:axId val="3356429"/>
        <c:axId val="30207862"/>
      </c:bar3DChart>
      <c:catAx>
        <c:axId val="33564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30207862"/>
        <c:crosses val="autoZero"/>
        <c:auto val="1"/>
        <c:lblOffset val="100"/>
        <c:noMultiLvlLbl val="0"/>
      </c:catAx>
      <c:valAx>
        <c:axId val="302078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335642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8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'الوفيات والاصابات لنوعية المنقذ'!$V$4</c:f>
              <c:strCache>
                <c:ptCount val="1"/>
                <c:pt idx="0">
                  <c:v>ذكر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'الوفيات والاصابات لنوعية المنقذ'!$U$5:$U$12</c:f>
              <c:strCache/>
            </c:strRef>
          </c:cat>
          <c:val>
            <c:numRef>
              <c:f>'الوفيات والاصابات لنوعية المنقذ'!$V$5:$V$12</c:f>
              <c:numCache/>
            </c:numRef>
          </c:val>
          <c:shape val="box"/>
        </c:ser>
        <c:ser>
          <c:idx val="1"/>
          <c:order val="1"/>
          <c:tx>
            <c:strRef>
              <c:f>'الوفيات والاصابات لنوعية المنقذ'!$W$4</c:f>
              <c:strCache>
                <c:ptCount val="1"/>
                <c:pt idx="0">
                  <c:v>انثى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'الوفيات والاصابات لنوعية المنقذ'!$U$5:$U$12</c:f>
              <c:strCache/>
            </c:strRef>
          </c:cat>
          <c:val>
            <c:numRef>
              <c:f>'الوفيات والاصابات لنوعية المنقذ'!$W$5:$W$12</c:f>
              <c:numCache/>
            </c:numRef>
          </c:val>
          <c:shape val="box"/>
        </c:ser>
        <c:shape val="box"/>
        <c:axId val="3435303"/>
        <c:axId val="30917728"/>
      </c:bar3DChart>
      <c:catAx>
        <c:axId val="3435303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0917728"/>
        <c:crosses val="autoZero"/>
        <c:auto val="1"/>
        <c:lblOffset val="100"/>
        <c:noMultiLvlLbl val="0"/>
      </c:catAx>
      <c:valAx>
        <c:axId val="30917728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343530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'الوفيات والاصابات لنوعية المنقذ'!$AB$4</c:f>
              <c:strCache>
                <c:ptCount val="1"/>
                <c:pt idx="0">
                  <c:v>ذكر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'الوفيات والاصابات لنوعية المنقذ'!$AA$5:$AA$12</c:f>
              <c:strCache/>
            </c:strRef>
          </c:cat>
          <c:val>
            <c:numRef>
              <c:f>'الوفيات والاصابات لنوعية المنقذ'!$AB$5:$AB$12</c:f>
              <c:numCache/>
            </c:numRef>
          </c:val>
          <c:shape val="box"/>
        </c:ser>
        <c:ser>
          <c:idx val="1"/>
          <c:order val="1"/>
          <c:tx>
            <c:strRef>
              <c:f>'الوفيات والاصابات لنوعية المنقذ'!$AC$4</c:f>
              <c:strCache>
                <c:ptCount val="1"/>
                <c:pt idx="0">
                  <c:v>انثى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'الوفيات والاصابات لنوعية المنقذ'!$AA$5:$AA$12</c:f>
              <c:strCache/>
            </c:strRef>
          </c:cat>
          <c:val>
            <c:numRef>
              <c:f>'الوفيات والاصابات لنوعية المنقذ'!$AC$5:$AC$12</c:f>
              <c:numCache/>
            </c:numRef>
          </c:val>
          <c:shape val="box"/>
        </c:ser>
        <c:shape val="box"/>
        <c:axId val="9824097"/>
        <c:axId val="21308010"/>
      </c:bar3DChart>
      <c:catAx>
        <c:axId val="982409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1308010"/>
        <c:crosses val="autoZero"/>
        <c:auto val="1"/>
        <c:lblOffset val="100"/>
        <c:noMultiLvlLbl val="0"/>
      </c:catAx>
      <c:valAx>
        <c:axId val="21308010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982409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رسم بياني يوضح عمليات الأنقاذ موزعة على المديريات خلال عامي1428  / 1429 هـ حسب المناطق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'2-2'!$B$6:$B$7</c:f>
              <c:strCache>
                <c:ptCount val="1"/>
                <c:pt idx="0">
                  <c:v>عدد العمليات 1428هـ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'2-2'!$A$8:$A$20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'2-2'!$B$8:$B$20</c:f>
              <c:numCache>
                <c:ptCount val="13"/>
                <c:pt idx="0">
                  <c:v>2386</c:v>
                </c:pt>
                <c:pt idx="1">
                  <c:v>2068</c:v>
                </c:pt>
                <c:pt idx="2">
                  <c:v>4113</c:v>
                </c:pt>
                <c:pt idx="3">
                  <c:v>1167</c:v>
                </c:pt>
                <c:pt idx="4">
                  <c:v>667</c:v>
                </c:pt>
                <c:pt idx="5">
                  <c:v>2124</c:v>
                </c:pt>
                <c:pt idx="6">
                  <c:v>287</c:v>
                </c:pt>
                <c:pt idx="7">
                  <c:v>171</c:v>
                </c:pt>
                <c:pt idx="8">
                  <c:v>353</c:v>
                </c:pt>
                <c:pt idx="9">
                  <c:v>505</c:v>
                </c:pt>
                <c:pt idx="10">
                  <c:v>440</c:v>
                </c:pt>
                <c:pt idx="11">
                  <c:v>580</c:v>
                </c:pt>
                <c:pt idx="12">
                  <c:v>155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'2-2'!$C$6:$C$7</c:f>
              <c:strCache>
                <c:ptCount val="1"/>
                <c:pt idx="0">
                  <c:v>عدد العمليات 1429هـ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'2-2'!$A$8:$A$20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'2-2'!$C$8:$C$20</c:f>
              <c:numCache>
                <c:ptCount val="13"/>
                <c:pt idx="0">
                  <c:v>1954</c:v>
                </c:pt>
                <c:pt idx="1">
                  <c:v>2386</c:v>
                </c:pt>
                <c:pt idx="2">
                  <c:v>4999</c:v>
                </c:pt>
                <c:pt idx="3">
                  <c:v>1010</c:v>
                </c:pt>
                <c:pt idx="4">
                  <c:v>661</c:v>
                </c:pt>
                <c:pt idx="5">
                  <c:v>3167</c:v>
                </c:pt>
                <c:pt idx="6">
                  <c:v>342</c:v>
                </c:pt>
                <c:pt idx="7">
                  <c:v>242</c:v>
                </c:pt>
                <c:pt idx="8">
                  <c:v>474</c:v>
                </c:pt>
                <c:pt idx="9">
                  <c:v>543</c:v>
                </c:pt>
                <c:pt idx="10">
                  <c:v>296</c:v>
                </c:pt>
                <c:pt idx="11">
                  <c:v>529</c:v>
                </c:pt>
                <c:pt idx="12">
                  <c:v>76</c:v>
                </c:pt>
              </c:numCache>
            </c:numRef>
          </c:val>
          <c:shape val="box"/>
        </c:ser>
        <c:shape val="box"/>
        <c:axId val="57554363"/>
        <c:axId val="48227220"/>
      </c:bar3DChart>
      <c:catAx>
        <c:axId val="575543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8227220"/>
        <c:crosses val="autoZero"/>
        <c:auto val="1"/>
        <c:lblOffset val="100"/>
        <c:noMultiLvlLbl val="0"/>
      </c:catAx>
      <c:valAx>
        <c:axId val="482272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5755436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'الوفيات والاصابات لأسباب الانقا'!$V$4</c:f>
              <c:strCache>
                <c:ptCount val="1"/>
                <c:pt idx="0">
                  <c:v>ذكر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'الوفيات والاصابات لأسباب الانقا'!$U$5:$U$12</c:f>
              <c:strCache/>
            </c:strRef>
          </c:cat>
          <c:val>
            <c:numRef>
              <c:f>'الوفيات والاصابات لأسباب الانقا'!$V$5:$V$12</c:f>
              <c:numCache/>
            </c:numRef>
          </c:val>
          <c:shape val="box"/>
        </c:ser>
        <c:ser>
          <c:idx val="1"/>
          <c:order val="1"/>
          <c:tx>
            <c:strRef>
              <c:f>'الوفيات والاصابات لأسباب الانقا'!$W$4</c:f>
              <c:strCache>
                <c:ptCount val="1"/>
                <c:pt idx="0">
                  <c:v>انثى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'الوفيات والاصابات لأسباب الانقا'!$U$5:$U$12</c:f>
              <c:strCache/>
            </c:strRef>
          </c:cat>
          <c:val>
            <c:numRef>
              <c:f>'الوفيات والاصابات لأسباب الانقا'!$W$5:$W$12</c:f>
              <c:numCache/>
            </c:numRef>
          </c:val>
          <c:shape val="box"/>
        </c:ser>
        <c:shape val="box"/>
        <c:axId val="31391797"/>
        <c:axId val="14090718"/>
      </c:bar3DChart>
      <c:catAx>
        <c:axId val="3139179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4090718"/>
        <c:crosses val="autoZero"/>
        <c:auto val="1"/>
        <c:lblOffset val="100"/>
        <c:noMultiLvlLbl val="0"/>
      </c:catAx>
      <c:valAx>
        <c:axId val="14090718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3139179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'الوفيات والاصابات لأسباب الانقا'!$AB$4</c:f>
              <c:strCache>
                <c:ptCount val="1"/>
                <c:pt idx="0">
                  <c:v>ذكر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'الوفيات والاصابات لأسباب الانقا'!$AA$5:$AA$12</c:f>
              <c:strCache/>
            </c:strRef>
          </c:cat>
          <c:val>
            <c:numRef>
              <c:f>'الوفيات والاصابات لأسباب الانقا'!$AB$5:$AB$12</c:f>
              <c:numCache/>
            </c:numRef>
          </c:val>
          <c:shape val="box"/>
        </c:ser>
        <c:ser>
          <c:idx val="1"/>
          <c:order val="1"/>
          <c:tx>
            <c:strRef>
              <c:f>'الوفيات والاصابات لأسباب الانقا'!$AC$4</c:f>
              <c:strCache>
                <c:ptCount val="1"/>
                <c:pt idx="0">
                  <c:v>انثى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'الوفيات والاصابات لأسباب الانقا'!$AA$5:$AA$12</c:f>
              <c:strCache/>
            </c:strRef>
          </c:cat>
          <c:val>
            <c:numRef>
              <c:f>'الوفيات والاصابات لأسباب الانقا'!$AC$5:$AC$12</c:f>
              <c:numCache/>
            </c:numRef>
          </c:val>
          <c:shape val="box"/>
        </c:ser>
        <c:shape val="box"/>
        <c:axId val="59707599"/>
        <c:axId val="497480"/>
      </c:bar3DChart>
      <c:catAx>
        <c:axId val="5970759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7480"/>
        <c:crosses val="autoZero"/>
        <c:auto val="1"/>
        <c:lblOffset val="100"/>
        <c:noMultiLvlLbl val="0"/>
      </c:catAx>
      <c:valAx>
        <c:axId val="497480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5970759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رسم بياني يوضح نمط  عمليات الأنقاذ لعام 1429 هـ حسب الأشهر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'انقاذ اشهر'!$B$8:$M$8</c:f>
              <c:strCache>
                <c:ptCount val="12"/>
                <c:pt idx="0">
                  <c:v>محرم</c:v>
                </c:pt>
                <c:pt idx="1">
                  <c:v>صفر </c:v>
                </c:pt>
                <c:pt idx="2">
                  <c:v>ربيع أول</c:v>
                </c:pt>
                <c:pt idx="3">
                  <c:v>ربيع ثاني</c:v>
                </c:pt>
                <c:pt idx="4">
                  <c:v>جماد اول</c:v>
                </c:pt>
                <c:pt idx="5">
                  <c:v>جماد ثاني</c:v>
                </c:pt>
                <c:pt idx="6">
                  <c:v>رجب</c:v>
                </c:pt>
                <c:pt idx="7">
                  <c:v>شعبان</c:v>
                </c:pt>
                <c:pt idx="8">
                  <c:v>رمضان</c:v>
                </c:pt>
                <c:pt idx="9">
                  <c:v>شوال</c:v>
                </c:pt>
                <c:pt idx="10">
                  <c:v>ذوالقعدة</c:v>
                </c:pt>
                <c:pt idx="11">
                  <c:v>ذو الحجة</c:v>
                </c:pt>
              </c:strCache>
            </c:strRef>
          </c:cat>
          <c:val>
            <c:numRef>
              <c:f>'انقاذ اشهر'!$B$23:$M$23</c:f>
              <c:numCache>
                <c:ptCount val="12"/>
                <c:pt idx="0">
                  <c:v>1219</c:v>
                </c:pt>
                <c:pt idx="1">
                  <c:v>1184</c:v>
                </c:pt>
                <c:pt idx="2">
                  <c:v>1169</c:v>
                </c:pt>
                <c:pt idx="3">
                  <c:v>1482</c:v>
                </c:pt>
                <c:pt idx="4">
                  <c:v>1364</c:v>
                </c:pt>
                <c:pt idx="5">
                  <c:v>1404</c:v>
                </c:pt>
                <c:pt idx="6">
                  <c:v>1496</c:v>
                </c:pt>
                <c:pt idx="7">
                  <c:v>1433</c:v>
                </c:pt>
                <c:pt idx="8">
                  <c:v>1326</c:v>
                </c:pt>
                <c:pt idx="9">
                  <c:v>1310</c:v>
                </c:pt>
                <c:pt idx="10">
                  <c:v>2030</c:v>
                </c:pt>
                <c:pt idx="11">
                  <c:v>1262</c:v>
                </c:pt>
              </c:numCache>
            </c:numRef>
          </c:val>
          <c:smooth val="0"/>
        </c:ser>
        <c:marker val="1"/>
        <c:axId val="4477321"/>
        <c:axId val="40295890"/>
      </c:lineChart>
      <c:catAx>
        <c:axId val="447732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0295890"/>
        <c:crosses val="autoZero"/>
        <c:auto val="1"/>
        <c:lblOffset val="100"/>
        <c:noMultiLvlLbl val="0"/>
      </c:catAx>
      <c:valAx>
        <c:axId val="40295890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4773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7"/>
          <c:y val="0"/>
          <c:w val="0.837"/>
          <c:h val="0.8975"/>
        </c:manualLayout>
      </c:layout>
      <c:bar3DChart>
        <c:barDir val="col"/>
        <c:grouping val="clustered"/>
        <c:varyColors val="0"/>
        <c:ser>
          <c:idx val="0"/>
          <c:order val="0"/>
          <c:tx>
            <c:v>العمليات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blipFill>
                  <a:blip r:embed="rId1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blipFill>
                  <a:blip r:embed="rId2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blipFill>
                <a:blip r:embed="rId3"/>
                <a:srcRect/>
                <a:tile sx="100000" sy="100000" flip="none" algn="tl"/>
              </a:blip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'1-3'!$B$9:$B$10</c:f>
              <c:strCache/>
            </c:strRef>
          </c:cat>
          <c:val>
            <c:numRef>
              <c:f>'1-3'!$C$9:$C$10</c:f>
              <c:numCache/>
            </c:numRef>
          </c:val>
          <c:shape val="cylinder"/>
        </c:ser>
        <c:ser>
          <c:idx val="1"/>
          <c:order val="1"/>
          <c:tx>
            <c:v>المتوفون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blipFill>
                  <a:blip r:embed="rId4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blipFill>
                  <a:blip r:embed="rId5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blipFill>
                <a:blip r:embed="rId6"/>
                <a:srcRect/>
                <a:tile sx="100000" sy="100000" flip="none" algn="tl"/>
              </a:blip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'1-3'!$B$9:$B$10</c:f>
              <c:strCache/>
            </c:strRef>
          </c:cat>
          <c:val>
            <c:numRef>
              <c:f>'1-3'!$D$9:$D$10</c:f>
              <c:numCache/>
            </c:numRef>
          </c:val>
          <c:shape val="box"/>
        </c:ser>
        <c:ser>
          <c:idx val="2"/>
          <c:order val="2"/>
          <c:tx>
            <c:v>المصابون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blipFill>
                  <a:blip r:embed="rId7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'1-3'!$B$9:$B$10</c:f>
              <c:strCache/>
            </c:strRef>
          </c:cat>
          <c:val>
            <c:numRef>
              <c:f>'1-3'!$E$9:$E$10</c:f>
              <c:numCache/>
            </c:numRef>
          </c:val>
          <c:shape val="cylinder"/>
        </c:ser>
        <c:shape val="box"/>
        <c:axId val="27118691"/>
        <c:axId val="42741628"/>
      </c:bar3DChart>
      <c:catAx>
        <c:axId val="271186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2741628"/>
        <c:crosses val="autoZero"/>
        <c:auto val="1"/>
        <c:lblOffset val="100"/>
        <c:noMultiLvlLbl val="0"/>
      </c:catAx>
      <c:valAx>
        <c:axId val="427416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186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3325"/>
        </c:manualLayout>
      </c:layout>
      <c:overlay val="0"/>
      <c:spPr>
        <a:blipFill>
          <a:blip r:embed="rId8"/>
          <a:srcRect/>
          <a:tile sx="100000" sy="100000" flip="none" algn="tl"/>
        </a:blipFill>
        <a:ln w="3175">
          <a:noFill/>
        </a:ln>
      </c:sp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9"/>
      <a:srcRect/>
      <a:tile sx="100000" sy="100000" flip="none" algn="tl"/>
    </a:blipFill>
  </c:spPr>
  <c:txPr>
    <a:bodyPr vert="horz" rot="0"/>
    <a:lstStyle/>
    <a:p>
      <a:pPr>
        <a:defRPr lang="en-US" cap="none" sz="1125" b="1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'الاسعاف  الوفيات والاصابات'!$C$6:$C$7</c:f>
              <c:strCache>
                <c:ptCount val="1"/>
                <c:pt idx="0">
                  <c:v>عدد العمليات 1429هـ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'الاسعاف  الوفيات والاصابات'!$A$8:$A$20</c:f>
              <c:strCache/>
            </c:strRef>
          </c:cat>
          <c:val>
            <c:numRef>
              <c:f>'الاسعاف  الوفيات والاصابات'!$C$8:$C$20</c:f>
              <c:numCache/>
            </c:numRef>
          </c:val>
          <c:shape val="box"/>
        </c:ser>
        <c:shape val="box"/>
        <c:axId val="49130333"/>
        <c:axId val="39519814"/>
      </c:bar3DChart>
      <c:catAx>
        <c:axId val="49130333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39519814"/>
        <c:crosses val="autoZero"/>
        <c:auto val="1"/>
        <c:lblOffset val="100"/>
        <c:noMultiLvlLbl val="0"/>
      </c:catAx>
      <c:valAx>
        <c:axId val="39519814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913033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'1-1'!$G$7</c:f>
              <c:strCache>
                <c:ptCount val="1"/>
                <c:pt idx="0">
                  <c:v>الخسائر الماديه بالريالات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'1-1'!$C$9:$C$10</c:f>
              <c:strCache/>
            </c:strRef>
          </c:cat>
          <c:val>
            <c:numRef>
              <c:f>'1-1'!$G$9:$G$10</c:f>
              <c:numCache/>
            </c:numRef>
          </c:val>
        </c:ser>
        <c:axId val="62542489"/>
        <c:axId val="26011490"/>
      </c:barChart>
      <c:catAx>
        <c:axId val="6254248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26011490"/>
        <c:crosses val="autoZero"/>
        <c:auto val="1"/>
        <c:lblOffset val="100"/>
        <c:noMultiLvlLbl val="0"/>
      </c:catAx>
      <c:valAx>
        <c:axId val="26011490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625424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'الاسعاف  الوفيات والاصابات'!$F$6:$F$7</c:f>
              <c:strCache>
                <c:ptCount val="1"/>
                <c:pt idx="0">
                  <c:v>المتوفون 1429هـ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'الاسعاف  الوفيات والاصابات'!$A$8:$A$20</c:f>
              <c:strCache/>
            </c:strRef>
          </c:cat>
          <c:val>
            <c:numRef>
              <c:f>'الاسعاف  الوفيات والاصابات'!$F$8:$F$20</c:f>
              <c:numCache/>
            </c:numRef>
          </c:val>
        </c:ser>
        <c:axId val="20134007"/>
        <c:axId val="46988336"/>
      </c:barChart>
      <c:catAx>
        <c:axId val="2013400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46988336"/>
        <c:crosses val="autoZero"/>
        <c:auto val="1"/>
        <c:lblOffset val="100"/>
        <c:noMultiLvlLbl val="0"/>
      </c:catAx>
      <c:valAx>
        <c:axId val="46988336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1340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'الاسعاف  الوفيات والاصابات'!$I$6:$I$7</c:f>
              <c:strCache>
                <c:ptCount val="1"/>
                <c:pt idx="0">
                  <c:v>المصابون 1429هـ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'الاسعاف  الوفيات والاصابات'!$A$8:$A$20</c:f>
              <c:strCache/>
            </c:strRef>
          </c:cat>
          <c:val>
            <c:numRef>
              <c:f>'الاسعاف  الوفيات والاصابات'!$I$8:$I$20</c:f>
              <c:numCache/>
            </c:numRef>
          </c:val>
        </c:ser>
        <c:axId val="20241841"/>
        <c:axId val="47958842"/>
      </c:barChart>
      <c:catAx>
        <c:axId val="2024184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7958842"/>
        <c:crosses val="autoZero"/>
        <c:auto val="1"/>
        <c:lblOffset val="100"/>
        <c:noMultiLvlLbl val="0"/>
      </c:catAx>
      <c:valAx>
        <c:axId val="47958842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2418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رسم بياني يوضح بعض أسباب عمليات الخدمه الاسعافيه المقدمه في بعض المديريات لعام 1429 هـ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43525"/>
          <c:w val="0.87"/>
          <c:h val="0.5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'اسعاف اسباب'!$D$3</c:f>
              <c:strCache>
                <c:ptCount val="1"/>
                <c:pt idx="0">
                  <c:v>جروح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('اسعاف اسباب'!$B$4,'اسعاف اسباب'!$B$6:$B$8,'اسعاف اسباب'!$B$10,'اسعاف اسباب'!$B$12,'اسعاف اسباب'!$B$14)</c:f>
              <c:strCache>
                <c:ptCount val="7"/>
                <c:pt idx="0">
                  <c:v>الرياض</c:v>
                </c:pt>
                <c:pt idx="1">
                  <c:v>مكة المكرمة</c:v>
                </c:pt>
                <c:pt idx="2">
                  <c:v>عسير</c:v>
                </c:pt>
                <c:pt idx="3">
                  <c:v>المدينة المنورة</c:v>
                </c:pt>
                <c:pt idx="4">
                  <c:v>الباحة</c:v>
                </c:pt>
                <c:pt idx="5">
                  <c:v>جازان</c:v>
                </c:pt>
                <c:pt idx="6">
                  <c:v>حائل</c:v>
                </c:pt>
              </c:strCache>
            </c:strRef>
          </c:cat>
          <c:val>
            <c:numRef>
              <c:f>('اسعاف اسباب'!$D$4,'اسعاف اسباب'!$D$6:$D$8,'اسعاف اسباب'!$D$10,'اسعاف اسباب'!$D$12,'اسعاف اسباب'!$D$14)</c:f>
              <c:numCache>
                <c:ptCount val="7"/>
                <c:pt idx="0">
                  <c:v>1</c:v>
                </c:pt>
                <c:pt idx="1">
                  <c:v>16</c:v>
                </c:pt>
                <c:pt idx="2">
                  <c:v>9</c:v>
                </c:pt>
                <c:pt idx="3">
                  <c:v>9</c:v>
                </c:pt>
                <c:pt idx="4">
                  <c:v>1</c:v>
                </c:pt>
                <c:pt idx="5">
                  <c:v>5</c:v>
                </c:pt>
                <c:pt idx="6">
                  <c:v>7</c:v>
                </c:pt>
              </c:numCache>
            </c:numRef>
          </c:val>
        </c:ser>
        <c:ser>
          <c:idx val="4"/>
          <c:order val="1"/>
          <c:tx>
            <c:strRef>
              <c:f>'اسعاف اسباب'!$G$3</c:f>
              <c:strCache>
                <c:ptCount val="1"/>
                <c:pt idx="0">
                  <c:v>حروق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('اسعاف اسباب'!$B$4,'اسعاف اسباب'!$B$6:$B$8,'اسعاف اسباب'!$B$10,'اسعاف اسباب'!$B$12,'اسعاف اسباب'!$B$14)</c:f>
              <c:strCache>
                <c:ptCount val="7"/>
                <c:pt idx="0">
                  <c:v>الرياض</c:v>
                </c:pt>
                <c:pt idx="1">
                  <c:v>مكة المكرمة</c:v>
                </c:pt>
                <c:pt idx="2">
                  <c:v>عسير</c:v>
                </c:pt>
                <c:pt idx="3">
                  <c:v>المدينة المنورة</c:v>
                </c:pt>
                <c:pt idx="4">
                  <c:v>الباحة</c:v>
                </c:pt>
                <c:pt idx="5">
                  <c:v>جازان</c:v>
                </c:pt>
                <c:pt idx="6">
                  <c:v>حائل</c:v>
                </c:pt>
              </c:strCache>
            </c:strRef>
          </c:cat>
          <c:val>
            <c:numRef>
              <c:f>('اسعاف اسباب'!$G$4,'اسعاف اسباب'!$G$6:$G$8,'اسعاف اسباب'!$G$10,'اسعاف اسباب'!$G$12,'اسعاف اسباب'!$G$14)</c:f>
              <c:numCache>
                <c:ptCount val="7"/>
                <c:pt idx="0">
                  <c:v>0</c:v>
                </c:pt>
                <c:pt idx="1">
                  <c:v>14</c:v>
                </c:pt>
                <c:pt idx="2">
                  <c:v>0</c:v>
                </c:pt>
                <c:pt idx="3">
                  <c:v>47</c:v>
                </c:pt>
                <c:pt idx="4">
                  <c:v>0</c:v>
                </c:pt>
                <c:pt idx="5">
                  <c:v>60</c:v>
                </c:pt>
                <c:pt idx="6">
                  <c:v>2</c:v>
                </c:pt>
              </c:numCache>
            </c:numRef>
          </c:val>
        </c:ser>
        <c:ser>
          <c:idx val="5"/>
          <c:order val="2"/>
          <c:tx>
            <c:strRef>
              <c:f>'اسعاف اسباب'!#REF!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('اسعاف اسباب'!$B$4,'اسعاف اسباب'!$B$6:$B$8,'اسعاف اسباب'!$B$10,'اسعاف اسباب'!$B$12,'اسعاف اسباب'!$B$14)</c:f>
              <c:strCache>
                <c:ptCount val="7"/>
                <c:pt idx="0">
                  <c:v>الرياض</c:v>
                </c:pt>
                <c:pt idx="1">
                  <c:v>مكة المكرمة</c:v>
                </c:pt>
                <c:pt idx="2">
                  <c:v>عسير</c:v>
                </c:pt>
                <c:pt idx="3">
                  <c:v>المدينة المنورة</c:v>
                </c:pt>
                <c:pt idx="4">
                  <c:v>الباحة</c:v>
                </c:pt>
                <c:pt idx="5">
                  <c:v>جازان</c:v>
                </c:pt>
                <c:pt idx="6">
                  <c:v>حائل</c:v>
                </c:pt>
              </c:strCache>
            </c:strRef>
          </c:cat>
          <c:val>
            <c:numRef>
              <c:f>('اسعاف اسباب'!#REF!,'اسعاف اسباب'!#REF!,'اسعاف اسباب'!#REF!,'اسعاف اسباب'!#REF!,'اسعاف اسباب'!#REF!)</c:f>
              <c:numCache>
                <c:ptCount val="1"/>
                <c:pt idx="0">
                  <c:v>1</c:v>
                </c:pt>
              </c:numCache>
            </c:numRef>
          </c:val>
        </c:ser>
        <c:axId val="28976395"/>
        <c:axId val="59460964"/>
      </c:barChart>
      <c:catAx>
        <c:axId val="289763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latin typeface="Arial"/>
                <a:ea typeface="Arial"/>
                <a:cs typeface="Arial"/>
              </a:defRPr>
            </a:pPr>
          </a:p>
        </c:txPr>
        <c:crossAx val="59460964"/>
        <c:crosses val="autoZero"/>
        <c:auto val="1"/>
        <c:lblOffset val="100"/>
        <c:noMultiLvlLbl val="0"/>
      </c:catAx>
      <c:valAx>
        <c:axId val="594609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763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blipFill>
          <a:blip r:embed="rId1"/>
          <a:srcRect/>
          <a:tile sx="100000" sy="100000" flip="none" algn="tl"/>
        </a:blipFill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رسم بياني يوضح  أهم الحالات الاسعافيه المقدمة في  المناطق لعام 1429 هـ</a:t>
            </a:r>
          </a:p>
        </c:rich>
      </c:tx>
      <c:layout/>
      <c:spPr>
        <a:noFill/>
        <a:ln>
          <a:noFill/>
        </a:ln>
      </c:spPr>
    </c:title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'اسعاف نوعية'!$D$3</c:f>
              <c:strCache>
                <c:ptCount val="1"/>
                <c:pt idx="0">
                  <c:v>حروق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'اسعاف نوعية'!$B$4:$B$16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'اسعاف نوعية'!$D$4:$D$16</c:f>
              <c:numCache>
                <c:ptCount val="13"/>
                <c:pt idx="0">
                  <c:v>1</c:v>
                </c:pt>
                <c:pt idx="1">
                  <c:v>9</c:v>
                </c:pt>
                <c:pt idx="2">
                  <c:v>15</c:v>
                </c:pt>
                <c:pt idx="3">
                  <c:v>1</c:v>
                </c:pt>
                <c:pt idx="4">
                  <c:v>49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84</c:v>
                </c:pt>
                <c:pt idx="9">
                  <c:v>18</c:v>
                </c:pt>
                <c:pt idx="10">
                  <c:v>3</c:v>
                </c:pt>
                <c:pt idx="11">
                  <c:v>8</c:v>
                </c:pt>
                <c:pt idx="12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'اسعاف نوعية'!$E$3</c:f>
              <c:strCache>
                <c:ptCount val="1"/>
                <c:pt idx="0">
                  <c:v>جروح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'اسعاف نوعية'!$B$4:$B$16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'اسعاف نوعية'!$E$4:$E$16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2</c:v>
                </c:pt>
                <c:pt idx="10">
                  <c:v>5</c:v>
                </c:pt>
                <c:pt idx="11">
                  <c:v>9</c:v>
                </c:pt>
                <c:pt idx="12">
                  <c:v>0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'اسعاف نوعية'!$F$3</c:f>
              <c:strCache>
                <c:ptCount val="1"/>
                <c:pt idx="0">
                  <c:v>كسور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'اسعاف نوعية'!$B$4:$B$16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'اسعاف نوعية'!$F$4:$F$16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26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</c:v>
                </c:pt>
                <c:pt idx="9">
                  <c:v>1</c:v>
                </c:pt>
                <c:pt idx="10">
                  <c:v>6</c:v>
                </c:pt>
                <c:pt idx="11">
                  <c:v>9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65386629"/>
        <c:axId val="51608750"/>
      </c:bar3DChart>
      <c:catAx>
        <c:axId val="6538662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1608750"/>
        <c:crosses val="autoZero"/>
        <c:auto val="1"/>
        <c:lblOffset val="100"/>
        <c:noMultiLvlLbl val="0"/>
      </c:catAx>
      <c:valAx>
        <c:axId val="51608750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538662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'الاتحاه العام'!$D$6</c:f>
              <c:strCache>
                <c:ptCount val="1"/>
                <c:pt idx="0">
                  <c:v>الحريق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3"/>
            <c:spPr>
              <a:solidFill>
                <a:srgbClr val="FF66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'الاتحاه العام'!$B$7:$B$11</c:f>
              <c:strCache/>
            </c:strRef>
          </c:cat>
          <c:val>
            <c:numRef>
              <c:f>'الاتحاه العام'!$D$7:$D$11</c:f>
              <c:numCache/>
            </c:numRef>
          </c:val>
          <c:smooth val="1"/>
        </c:ser>
        <c:axId val="61825567"/>
        <c:axId val="19559192"/>
      </c:lineChart>
      <c:catAx>
        <c:axId val="61825567"/>
        <c:scaling>
          <c:orientation val="maxMin"/>
        </c:scaling>
        <c:axPos val="b"/>
        <c:majorGridlines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9559192"/>
        <c:crosses val="autoZero"/>
        <c:auto val="0"/>
        <c:lblOffset val="100"/>
        <c:noMultiLvlLbl val="0"/>
      </c:catAx>
      <c:valAx>
        <c:axId val="19559192"/>
        <c:scaling>
          <c:orientation val="minMax"/>
          <c:min val="20000"/>
        </c:scaling>
        <c:axPos val="r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1825567"/>
        <c:crossesAt val="1"/>
        <c:crossBetween val="midCat"/>
        <c:dispUnits/>
      </c:valAx>
      <c:spPr>
        <a:gradFill rotWithShape="1">
          <a:gsLst>
            <a:gs pos="0">
              <a:srgbClr val="00FFFF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FFFF"/>
        </a:gs>
        <a:gs pos="100000">
          <a:srgbClr val="FF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'الاتحاه العام'!$E$6</c:f>
              <c:strCache>
                <c:ptCount val="1"/>
                <c:pt idx="0">
                  <c:v>الإنقاذ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FF66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'الاتحاه العام'!$B$7:$B$11</c:f>
              <c:strCache/>
            </c:strRef>
          </c:cat>
          <c:val>
            <c:numRef>
              <c:f>'الاتحاه العام'!$E$7:$E$11</c:f>
              <c:numCache/>
            </c:numRef>
          </c:val>
          <c:smooth val="1"/>
        </c:ser>
        <c:axId val="41815001"/>
        <c:axId val="40790690"/>
      </c:lineChart>
      <c:catAx>
        <c:axId val="41815001"/>
        <c:scaling>
          <c:orientation val="maxMin"/>
        </c:scaling>
        <c:axPos val="b"/>
        <c:majorGridlines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0790690"/>
        <c:crosses val="autoZero"/>
        <c:auto val="0"/>
        <c:lblOffset val="100"/>
        <c:noMultiLvlLbl val="0"/>
      </c:catAx>
      <c:valAx>
        <c:axId val="40790690"/>
        <c:scaling>
          <c:orientation val="minMax"/>
          <c:min val="4800"/>
        </c:scaling>
        <c:axPos val="r"/>
        <c:majorGridlines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1815001"/>
        <c:crossesAt val="1"/>
        <c:crossBetween val="midCat"/>
        <c:dispUnits/>
      </c:valAx>
      <c:spPr>
        <a:gradFill rotWithShape="1">
          <a:gsLst>
            <a:gs pos="0">
              <a:srgbClr val="00FFFF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FFFF"/>
        </a:gs>
        <a:gs pos="100000">
          <a:srgbClr val="FF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'الاتحاه العام'!$F$6</c:f>
              <c:strCache>
                <c:ptCount val="1"/>
                <c:pt idx="0">
                  <c:v>الإسعاف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rgbClr val="FF66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'الاتحاه العام'!$B$7:$B$11</c:f>
              <c:strCache/>
            </c:strRef>
          </c:cat>
          <c:val>
            <c:numRef>
              <c:f>'الاتحاه العام'!$F$7:$F$11</c:f>
              <c:numCache/>
            </c:numRef>
          </c:val>
          <c:smooth val="1"/>
        </c:ser>
        <c:axId val="31571891"/>
        <c:axId val="15711564"/>
      </c:lineChart>
      <c:catAx>
        <c:axId val="31571891"/>
        <c:scaling>
          <c:orientation val="maxMin"/>
        </c:scaling>
        <c:axPos val="b"/>
        <c:majorGridlines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5711564"/>
        <c:crosses val="autoZero"/>
        <c:auto val="0"/>
        <c:lblOffset val="100"/>
        <c:noMultiLvlLbl val="0"/>
      </c:catAx>
      <c:valAx>
        <c:axId val="15711564"/>
        <c:scaling>
          <c:orientation val="minMax"/>
          <c:min val="250"/>
        </c:scaling>
        <c:axPos val="r"/>
        <c:majorGridlines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1571891"/>
        <c:crossesAt val="1"/>
        <c:crossBetween val="midCat"/>
        <c:dispUnits/>
      </c:valAx>
      <c:spPr>
        <a:gradFill rotWithShape="1">
          <a:gsLst>
            <a:gs pos="0">
              <a:srgbClr val="00FFFF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FFFF"/>
        </a:gs>
        <a:gs pos="100000">
          <a:srgbClr val="FF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رسم بياني يوضح مقارنة للخسائر البشريه في حوادث الحريق لعامي 1428 / 1429 هـ موزعة على المناطق</a:t>
            </a:r>
          </a:p>
        </c:rich>
      </c:tx>
      <c:layout/>
      <c:spPr>
        <a:noFill/>
        <a:ln>
          <a:noFill/>
        </a:ln>
      </c:spPr>
    </c:title>
    <c:view3D>
      <c:rotX val="15"/>
      <c:rotY val="340"/>
      <c:depthPercent val="100"/>
      <c:rAngAx val="1"/>
    </c:view3D>
    <c:plotArea>
      <c:layout>
        <c:manualLayout>
          <c:xMode val="edge"/>
          <c:yMode val="edge"/>
          <c:x val="0.01"/>
          <c:y val="0.16375"/>
          <c:w val="0.98"/>
          <c:h val="0.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'2-1'!$F$6:$F$7</c:f>
              <c:strCache>
                <c:ptCount val="1"/>
                <c:pt idx="0">
                  <c:v>المتوفون 1428هـ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'2-1'!$B$8:$B$20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'2-1'!$F$8:$F$20</c:f>
              <c:numCache>
                <c:ptCount val="13"/>
                <c:pt idx="0">
                  <c:v>59</c:v>
                </c:pt>
                <c:pt idx="1">
                  <c:v>41</c:v>
                </c:pt>
                <c:pt idx="2">
                  <c:v>25</c:v>
                </c:pt>
                <c:pt idx="3">
                  <c:v>11</c:v>
                </c:pt>
                <c:pt idx="4">
                  <c:v>7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3</c:v>
                </c:pt>
                <c:pt idx="10">
                  <c:v>0</c:v>
                </c:pt>
                <c:pt idx="11">
                  <c:v>9</c:v>
                </c:pt>
                <c:pt idx="12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'2-1'!$G$6:$G$7</c:f>
              <c:strCache>
                <c:ptCount val="1"/>
                <c:pt idx="0">
                  <c:v>المتوفون 1429هـ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'2-1'!$B$8:$B$20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'2-1'!$G$8:$G$20</c:f>
              <c:numCache>
                <c:ptCount val="13"/>
                <c:pt idx="0">
                  <c:v>20</c:v>
                </c:pt>
                <c:pt idx="1">
                  <c:v>72</c:v>
                </c:pt>
                <c:pt idx="2">
                  <c:v>24</c:v>
                </c:pt>
                <c:pt idx="3">
                  <c:v>9</c:v>
                </c:pt>
                <c:pt idx="4">
                  <c:v>1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7</c:v>
                </c:pt>
                <c:pt idx="12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'2-1'!$I$6:$I$7</c:f>
              <c:strCache>
                <c:ptCount val="1"/>
                <c:pt idx="0">
                  <c:v>المصابون 1428هـ</c:v>
                </c:pt>
              </c:strCache>
            </c:strRef>
          </c:tx>
          <c:spPr>
            <a:pattFill prst="lgGrid">
              <a:fgClr>
                <a:srgbClr val="C0C0C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'2-1'!$B$8:$B$20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'2-1'!$I$8:$I$20</c:f>
              <c:numCache>
                <c:ptCount val="13"/>
                <c:pt idx="0">
                  <c:v>132</c:v>
                </c:pt>
                <c:pt idx="1">
                  <c:v>252</c:v>
                </c:pt>
                <c:pt idx="2">
                  <c:v>161</c:v>
                </c:pt>
                <c:pt idx="3">
                  <c:v>71</c:v>
                </c:pt>
                <c:pt idx="4">
                  <c:v>13</c:v>
                </c:pt>
                <c:pt idx="5">
                  <c:v>80</c:v>
                </c:pt>
                <c:pt idx="6">
                  <c:v>5</c:v>
                </c:pt>
                <c:pt idx="7">
                  <c:v>1</c:v>
                </c:pt>
                <c:pt idx="8">
                  <c:v>22</c:v>
                </c:pt>
                <c:pt idx="9">
                  <c:v>29</c:v>
                </c:pt>
                <c:pt idx="10">
                  <c:v>19</c:v>
                </c:pt>
                <c:pt idx="11">
                  <c:v>87</c:v>
                </c:pt>
                <c:pt idx="12">
                  <c:v>12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'2-1'!$J$6:$J$7</c:f>
              <c:strCache>
                <c:ptCount val="1"/>
                <c:pt idx="0">
                  <c:v>المصابون 1429هـ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'2-1'!$B$8:$B$20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'2-1'!$J$8:$J$20</c:f>
              <c:numCache>
                <c:ptCount val="13"/>
                <c:pt idx="0">
                  <c:v>135</c:v>
                </c:pt>
                <c:pt idx="1">
                  <c:v>353</c:v>
                </c:pt>
                <c:pt idx="2">
                  <c:v>198</c:v>
                </c:pt>
                <c:pt idx="3">
                  <c:v>38</c:v>
                </c:pt>
                <c:pt idx="4">
                  <c:v>22</c:v>
                </c:pt>
                <c:pt idx="5">
                  <c:v>88</c:v>
                </c:pt>
                <c:pt idx="6">
                  <c:v>8</c:v>
                </c:pt>
                <c:pt idx="7">
                  <c:v>10</c:v>
                </c:pt>
                <c:pt idx="8">
                  <c:v>36</c:v>
                </c:pt>
                <c:pt idx="9">
                  <c:v>9</c:v>
                </c:pt>
                <c:pt idx="10">
                  <c:v>23</c:v>
                </c:pt>
                <c:pt idx="11">
                  <c:v>84</c:v>
                </c:pt>
                <c:pt idx="12">
                  <c:v>3</c:v>
                </c:pt>
              </c:numCache>
            </c:numRef>
          </c:val>
          <c:shape val="box"/>
        </c:ser>
        <c:shape val="box"/>
        <c:axId val="32776819"/>
        <c:axId val="26555916"/>
      </c:bar3DChart>
      <c:catAx>
        <c:axId val="3277681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26555916"/>
        <c:crosses val="autoZero"/>
        <c:auto val="1"/>
        <c:lblOffset val="100"/>
        <c:noMultiLvlLbl val="0"/>
      </c:catAx>
      <c:valAx>
        <c:axId val="26555916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3277681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5"/>
          <c:y val="0.0995"/>
        </c:manualLayout>
      </c:layout>
      <c:overlay val="0"/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رسم بياني يوضح مقارنة للخسائر المادية في حوادث الحريق لعامي 1428 / 1429 هـ موزعة على المناطق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'2-1'!$L$6:$L$7</c:f>
              <c:strCache>
                <c:ptCount val="1"/>
                <c:pt idx="0">
                  <c:v>       الخسائر المادية  بالريالات              1428هـ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'2-1'!$B$8:$B$20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'2-1'!$L$8:$L$20</c:f>
              <c:numCache>
                <c:ptCount val="13"/>
                <c:pt idx="0">
                  <c:v>7114543</c:v>
                </c:pt>
                <c:pt idx="1">
                  <c:v>23367603</c:v>
                </c:pt>
                <c:pt idx="2">
                  <c:v>13234306</c:v>
                </c:pt>
                <c:pt idx="3">
                  <c:v>2716949</c:v>
                </c:pt>
                <c:pt idx="4">
                  <c:v>6564890</c:v>
                </c:pt>
                <c:pt idx="5">
                  <c:v>10570494</c:v>
                </c:pt>
                <c:pt idx="6">
                  <c:v>104800</c:v>
                </c:pt>
                <c:pt idx="7">
                  <c:v>357360</c:v>
                </c:pt>
                <c:pt idx="8">
                  <c:v>2267750</c:v>
                </c:pt>
                <c:pt idx="9">
                  <c:v>812697</c:v>
                </c:pt>
                <c:pt idx="10">
                  <c:v>2372839</c:v>
                </c:pt>
                <c:pt idx="11">
                  <c:v>2663630</c:v>
                </c:pt>
                <c:pt idx="12">
                  <c:v>1507700</c:v>
                </c:pt>
              </c:numCache>
            </c:numRef>
          </c:val>
        </c:ser>
        <c:ser>
          <c:idx val="1"/>
          <c:order val="1"/>
          <c:tx>
            <c:strRef>
              <c:f>'2-1'!$M$6:$M$7</c:f>
              <c:strCache>
                <c:ptCount val="1"/>
                <c:pt idx="0">
                  <c:v>       الخسائر المادية  بالريالات              1429هـ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'2-1'!$B$8:$B$20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'2-1'!$M$8:$M$20</c:f>
              <c:numCache>
                <c:ptCount val="13"/>
                <c:pt idx="0">
                  <c:v>8189506</c:v>
                </c:pt>
                <c:pt idx="1">
                  <c:v>124351794</c:v>
                </c:pt>
                <c:pt idx="2">
                  <c:v>7952350</c:v>
                </c:pt>
                <c:pt idx="3">
                  <c:v>1625762</c:v>
                </c:pt>
                <c:pt idx="4">
                  <c:v>9603130</c:v>
                </c:pt>
                <c:pt idx="5">
                  <c:v>5299054</c:v>
                </c:pt>
                <c:pt idx="6">
                  <c:v>215100</c:v>
                </c:pt>
                <c:pt idx="7">
                  <c:v>532724</c:v>
                </c:pt>
                <c:pt idx="8">
                  <c:v>4057026</c:v>
                </c:pt>
                <c:pt idx="9">
                  <c:v>1462418</c:v>
                </c:pt>
                <c:pt idx="10">
                  <c:v>2888810</c:v>
                </c:pt>
                <c:pt idx="11">
                  <c:v>3367164</c:v>
                </c:pt>
                <c:pt idx="12">
                  <c:v>1375200</c:v>
                </c:pt>
              </c:numCache>
            </c:numRef>
          </c:val>
        </c:ser>
        <c:axId val="37676653"/>
        <c:axId val="3545558"/>
      </c:barChart>
      <c:catAx>
        <c:axId val="37676653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545558"/>
        <c:crosses val="autoZero"/>
        <c:auto val="1"/>
        <c:lblOffset val="100"/>
        <c:noMultiLvlLbl val="0"/>
      </c:catAx>
      <c:valAx>
        <c:axId val="3545558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376766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blipFill>
          <a:blip r:embed="rId1"/>
          <a:srcRect/>
          <a:tile sx="100000" sy="100000" flip="none" algn="tl"/>
        </a:blip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340"/>
      <c:depthPercent val="100"/>
      <c:rAngAx val="1"/>
    </c:view3D>
    <c:plotArea>
      <c:layout>
        <c:manualLayout>
          <c:xMode val="edge"/>
          <c:yMode val="edge"/>
          <c:x val="0"/>
          <c:y val="0.13725"/>
          <c:w val="1"/>
          <c:h val="0.86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'الحريق تصنيف الخسائر البشر (2)'!$C$5:$C$6</c:f>
              <c:strCache>
                <c:ptCount val="1"/>
                <c:pt idx="0">
                  <c:v>الاصابات ذكر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'الحريق تصنيف الخسائر البشر (2)'!$B$7:$B$18</c:f>
              <c:strCache/>
            </c:strRef>
          </c:cat>
          <c:val>
            <c:numRef>
              <c:f>'الحريق تصنيف الخسائر البشر (2)'!$C$7:$C$18</c:f>
              <c:numCache/>
            </c:numRef>
          </c:val>
          <c:shape val="box"/>
        </c:ser>
        <c:ser>
          <c:idx val="1"/>
          <c:order val="1"/>
          <c:tx>
            <c:strRef>
              <c:f>'الحريق تصنيف الخسائر البشر (2)'!$D$5:$D$6</c:f>
              <c:strCache>
                <c:ptCount val="1"/>
                <c:pt idx="0">
                  <c:v>الاصابات انثى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'الحريق تصنيف الخسائر البشر (2)'!$B$7:$B$18</c:f>
              <c:strCache/>
            </c:strRef>
          </c:cat>
          <c:val>
            <c:numRef>
              <c:f>'الحريق تصنيف الخسائر البشر (2)'!$D$7:$D$18</c:f>
              <c:numCache/>
            </c:numRef>
          </c:val>
          <c:shape val="box"/>
        </c:ser>
        <c:shape val="box"/>
        <c:axId val="31910023"/>
        <c:axId val="18754752"/>
      </c:bar3DChart>
      <c:catAx>
        <c:axId val="31910023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625" b="1" i="0" u="none" baseline="0">
                <a:latin typeface="Arial"/>
                <a:ea typeface="Arial"/>
                <a:cs typeface="Arial"/>
              </a:defRPr>
            </a:pPr>
          </a:p>
        </c:txPr>
        <c:crossAx val="18754752"/>
        <c:crosses val="autoZero"/>
        <c:auto val="1"/>
        <c:lblOffset val="100"/>
        <c:noMultiLvlLbl val="0"/>
      </c:catAx>
      <c:valAx>
        <c:axId val="18754752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191002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4625"/>
          <c:y val="0.01425"/>
        </c:manualLayout>
      </c:layout>
      <c:overlay val="0"/>
      <c:spPr>
        <a:blipFill>
          <a:blip r:embed="rId1"/>
          <a:srcRect/>
          <a:tile sx="100000" sy="100000" flip="none" algn="tl"/>
        </a:blip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340"/>
      <c:depthPercent val="100"/>
      <c:rAngAx val="1"/>
    </c:view3D>
    <c:plotArea>
      <c:layout>
        <c:manualLayout>
          <c:xMode val="edge"/>
          <c:yMode val="edge"/>
          <c:x val="0"/>
          <c:y val="0.1395"/>
          <c:w val="1"/>
          <c:h val="0.8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'الحريق تصنيف الخسائر البشر (2)'!$F$5:$F$6</c:f>
              <c:strCache>
                <c:ptCount val="1"/>
                <c:pt idx="0">
                  <c:v>الوفيات ذكر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'الحريق تصنيف الخسائر البشر (2)'!$B$7:$B$18</c:f>
              <c:strCache/>
            </c:strRef>
          </c:cat>
          <c:val>
            <c:numRef>
              <c:f>'الحريق تصنيف الخسائر البشر (2)'!$F$7:$F$18</c:f>
              <c:numCache/>
            </c:numRef>
          </c:val>
          <c:shape val="box"/>
        </c:ser>
        <c:ser>
          <c:idx val="1"/>
          <c:order val="1"/>
          <c:tx>
            <c:strRef>
              <c:f>'الحريق تصنيف الخسائر البشر (2)'!$G$5:$G$6</c:f>
              <c:strCache>
                <c:ptCount val="1"/>
                <c:pt idx="0">
                  <c:v>الوفيات انثى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'الحريق تصنيف الخسائر البشر (2)'!$B$7:$B$18</c:f>
              <c:strCache/>
            </c:strRef>
          </c:cat>
          <c:val>
            <c:numRef>
              <c:f>'الحريق تصنيف الخسائر البشر (2)'!$G$7:$G$18</c:f>
              <c:numCache/>
            </c:numRef>
          </c:val>
          <c:shape val="box"/>
        </c:ser>
        <c:shape val="box"/>
        <c:axId val="34575041"/>
        <c:axId val="42739914"/>
      </c:bar3DChart>
      <c:catAx>
        <c:axId val="3457504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42739914"/>
        <c:crosses val="autoZero"/>
        <c:auto val="1"/>
        <c:lblOffset val="100"/>
        <c:noMultiLvlLbl val="0"/>
      </c:catAx>
      <c:valAx>
        <c:axId val="42739914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457504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5525"/>
          <c:y val="0.0145"/>
        </c:manualLayout>
      </c:layout>
      <c:overlay val="0"/>
      <c:spPr>
        <a:blipFill>
          <a:blip r:embed="rId1"/>
          <a:srcRect/>
          <a:tile sx="100000" sy="100000" flip="none" algn="tl"/>
        </a:blipFill>
      </c:spPr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رسم بياني يوضح مقارنة لعمليات اطفاء حوادث الحريق لعامي1428 / 1429 هـ موزعة على المناطق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'2-1'!$C$6:$C$7</c:f>
              <c:strCache>
                <c:ptCount val="1"/>
                <c:pt idx="0">
                  <c:v>عدد الحوادث 1428هـ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'2-1'!$B$8:$B$20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'2-1'!$C$8:$C$20</c:f>
              <c:numCache>
                <c:ptCount val="13"/>
                <c:pt idx="0">
                  <c:v>4763</c:v>
                </c:pt>
                <c:pt idx="1">
                  <c:v>6052</c:v>
                </c:pt>
                <c:pt idx="2">
                  <c:v>7201</c:v>
                </c:pt>
                <c:pt idx="3">
                  <c:v>1203</c:v>
                </c:pt>
                <c:pt idx="4">
                  <c:v>1302</c:v>
                </c:pt>
                <c:pt idx="5">
                  <c:v>2454</c:v>
                </c:pt>
                <c:pt idx="6">
                  <c:v>429</c:v>
                </c:pt>
                <c:pt idx="7">
                  <c:v>364</c:v>
                </c:pt>
                <c:pt idx="8">
                  <c:v>882</c:v>
                </c:pt>
                <c:pt idx="9">
                  <c:v>958</c:v>
                </c:pt>
                <c:pt idx="10">
                  <c:v>879</c:v>
                </c:pt>
                <c:pt idx="11">
                  <c:v>2139</c:v>
                </c:pt>
                <c:pt idx="12">
                  <c:v>362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'2-1'!$D$6:$D$7</c:f>
              <c:strCache>
                <c:ptCount val="1"/>
                <c:pt idx="0">
                  <c:v>عدد الحوادث 1429هـ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'2-1'!$B$8:$B$20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'2-1'!$D$8:$D$20</c:f>
              <c:numCache>
                <c:ptCount val="13"/>
                <c:pt idx="0">
                  <c:v>3094</c:v>
                </c:pt>
                <c:pt idx="1">
                  <c:v>6488</c:v>
                </c:pt>
                <c:pt idx="2">
                  <c:v>7275</c:v>
                </c:pt>
                <c:pt idx="3">
                  <c:v>889</c:v>
                </c:pt>
                <c:pt idx="4">
                  <c:v>1350</c:v>
                </c:pt>
                <c:pt idx="5">
                  <c:v>2664</c:v>
                </c:pt>
                <c:pt idx="6">
                  <c:v>292</c:v>
                </c:pt>
                <c:pt idx="7">
                  <c:v>410</c:v>
                </c:pt>
                <c:pt idx="8">
                  <c:v>1023</c:v>
                </c:pt>
                <c:pt idx="9">
                  <c:v>1196</c:v>
                </c:pt>
                <c:pt idx="10">
                  <c:v>616</c:v>
                </c:pt>
                <c:pt idx="11">
                  <c:v>1550</c:v>
                </c:pt>
                <c:pt idx="12">
                  <c:v>143</c:v>
                </c:pt>
              </c:numCache>
            </c:numRef>
          </c:val>
          <c:shape val="box"/>
        </c:ser>
        <c:shape val="box"/>
        <c:axId val="49114907"/>
        <c:axId val="39380980"/>
      </c:bar3DChart>
      <c:catAx>
        <c:axId val="491149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9380980"/>
        <c:crosses val="autoZero"/>
        <c:auto val="1"/>
        <c:lblOffset val="100"/>
        <c:noMultiLvlLbl val="0"/>
      </c:catAx>
      <c:valAx>
        <c:axId val="393809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91149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رسم بياني يوضح اهم اسباب حوادث الحريق موزعه على المناطق لعام 1429 هـ</a:t>
            </a:r>
          </a:p>
        </c:rich>
      </c:tx>
      <c:layout/>
      <c:spPr>
        <a:gradFill rotWithShape="1">
          <a:gsLst>
            <a:gs pos="0">
              <a:srgbClr val="FF9900"/>
            </a:gs>
            <a:gs pos="50000">
              <a:srgbClr val="FFE8C6"/>
            </a:gs>
            <a:gs pos="100000">
              <a:srgbClr val="FF9900"/>
            </a:gs>
          </a:gsLst>
          <a:lin ang="5400000" scaled="1"/>
        </a:gradFill>
        <a:ln w="3175">
          <a:noFill/>
        </a:ln>
      </c:spPr>
    </c:title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'حريق اسباب'!$D$4</c:f>
              <c:strCache>
                <c:ptCount val="1"/>
                <c:pt idx="0">
                  <c:v>الالتماس الكهربائي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'حريق اسباب'!$B$6:$B$18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'حريق اسباب'!$D$6:$D$18</c:f>
              <c:numCache>
                <c:ptCount val="13"/>
                <c:pt idx="0">
                  <c:v>873</c:v>
                </c:pt>
                <c:pt idx="1">
                  <c:v>2006</c:v>
                </c:pt>
                <c:pt idx="2">
                  <c:v>2740</c:v>
                </c:pt>
                <c:pt idx="3">
                  <c:v>207</c:v>
                </c:pt>
                <c:pt idx="4">
                  <c:v>597</c:v>
                </c:pt>
                <c:pt idx="5">
                  <c:v>689</c:v>
                </c:pt>
                <c:pt idx="6">
                  <c:v>50</c:v>
                </c:pt>
                <c:pt idx="7">
                  <c:v>68</c:v>
                </c:pt>
                <c:pt idx="8">
                  <c:v>371</c:v>
                </c:pt>
                <c:pt idx="9">
                  <c:v>255</c:v>
                </c:pt>
                <c:pt idx="10">
                  <c:v>128</c:v>
                </c:pt>
                <c:pt idx="11">
                  <c:v>280</c:v>
                </c:pt>
                <c:pt idx="1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'حريق اسباب'!$E$4</c:f>
              <c:strCache>
                <c:ptCount val="1"/>
                <c:pt idx="0">
                  <c:v>العبث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'حريق اسباب'!$B$6:$B$18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'حريق اسباب'!$E$6:$E$18</c:f>
              <c:numCache>
                <c:ptCount val="13"/>
                <c:pt idx="0">
                  <c:v>856</c:v>
                </c:pt>
                <c:pt idx="1">
                  <c:v>1241</c:v>
                </c:pt>
                <c:pt idx="2">
                  <c:v>2200</c:v>
                </c:pt>
                <c:pt idx="3">
                  <c:v>331</c:v>
                </c:pt>
                <c:pt idx="4">
                  <c:v>277</c:v>
                </c:pt>
                <c:pt idx="5">
                  <c:v>803</c:v>
                </c:pt>
                <c:pt idx="6">
                  <c:v>96</c:v>
                </c:pt>
                <c:pt idx="7">
                  <c:v>100</c:v>
                </c:pt>
                <c:pt idx="8">
                  <c:v>433</c:v>
                </c:pt>
                <c:pt idx="9">
                  <c:v>630</c:v>
                </c:pt>
                <c:pt idx="10">
                  <c:v>320</c:v>
                </c:pt>
                <c:pt idx="11">
                  <c:v>390</c:v>
                </c:pt>
                <c:pt idx="12">
                  <c:v>30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'حريق اسباب'!$F$4</c:f>
              <c:strCache>
                <c:ptCount val="1"/>
                <c:pt idx="0">
                  <c:v>مصدر حراري متوهج وبطيء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'حريق اسباب'!$B$6:$B$18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'حريق اسباب'!$F$6:$F$18</c:f>
              <c:numCache>
                <c:ptCount val="13"/>
                <c:pt idx="0">
                  <c:v>359</c:v>
                </c:pt>
                <c:pt idx="1">
                  <c:v>1053</c:v>
                </c:pt>
                <c:pt idx="2">
                  <c:v>508</c:v>
                </c:pt>
                <c:pt idx="3">
                  <c:v>47</c:v>
                </c:pt>
                <c:pt idx="4">
                  <c:v>99</c:v>
                </c:pt>
                <c:pt idx="5">
                  <c:v>463</c:v>
                </c:pt>
                <c:pt idx="6">
                  <c:v>55</c:v>
                </c:pt>
                <c:pt idx="7">
                  <c:v>145</c:v>
                </c:pt>
                <c:pt idx="8">
                  <c:v>50</c:v>
                </c:pt>
                <c:pt idx="9">
                  <c:v>99</c:v>
                </c:pt>
                <c:pt idx="10">
                  <c:v>38</c:v>
                </c:pt>
                <c:pt idx="11">
                  <c:v>131</c:v>
                </c:pt>
                <c:pt idx="12">
                  <c:v>18</c:v>
                </c:pt>
              </c:numCache>
            </c:numRef>
          </c:val>
          <c:shape val="box"/>
        </c:ser>
        <c:shape val="box"/>
        <c:axId val="18884501"/>
        <c:axId val="35742782"/>
      </c:bar3DChart>
      <c:catAx>
        <c:axId val="1888450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5742782"/>
        <c:crosses val="autoZero"/>
        <c:auto val="1"/>
        <c:lblOffset val="100"/>
        <c:noMultiLvlLbl val="0"/>
      </c:catAx>
      <c:valAx>
        <c:axId val="35742782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8884501"/>
        <c:crossesAt val="1"/>
        <c:crossBetween val="between"/>
        <c:dispUnits/>
      </c:valAx>
      <c:spPr>
        <a:gradFill rotWithShape="1">
          <a:gsLst>
            <a:gs pos="0">
              <a:srgbClr val="FF9900"/>
            </a:gs>
            <a:gs pos="50000">
              <a:srgbClr val="FFFFFF"/>
            </a:gs>
            <a:gs pos="100000">
              <a:srgbClr val="FF9900"/>
            </a:gs>
          </a:gsLst>
          <a:lin ang="5400000" scaled="1"/>
        </a:gradFill>
        <a:ln w="3175">
          <a:noFill/>
        </a:ln>
      </c:spPr>
    </c:plotArea>
    <c:legend>
      <c:legendPos val="t"/>
      <c:layout/>
      <c:overlay val="0"/>
      <c:spPr>
        <a:gradFill rotWithShape="1">
          <a:gsLst>
            <a:gs pos="0">
              <a:srgbClr val="FF9900"/>
            </a:gs>
            <a:gs pos="50000">
              <a:srgbClr val="FFE8C6"/>
            </a:gs>
            <a:gs pos="100000">
              <a:srgbClr val="FF9900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9900"/>
        </a:gs>
        <a:gs pos="50000">
          <a:srgbClr val="FFFFFF"/>
        </a:gs>
        <a:gs pos="100000">
          <a:srgbClr val="FF9900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95" right="0.7480314960629921" top="0.984251968503937" bottom="0.984251968503937" header="0.5118110236220472" footer="0.5118110236220472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تخطيط10"/>
  <sheetViews>
    <sheetView workbookViewId="0" zoomScale="75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تخطيط11"/>
  <sheetViews>
    <sheetView workbookViewId="0" zoomScale="75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تخطيط1"/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تخطيط19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تخطيط2"/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تخطيط6"/>
  <sheetViews>
    <sheetView workbookViewId="0" zoomScale="64"/>
  </sheetViews>
  <pageMargins left="0.75" right="0.75" top="1" bottom="1" header="0.5" footer="0.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161925</xdr:rowOff>
    </xdr:from>
    <xdr:to>
      <xdr:col>1</xdr:col>
      <xdr:colOff>1162050</xdr:colOff>
      <xdr:row>7</xdr:row>
      <xdr:rowOff>228600</xdr:rowOff>
    </xdr:to>
    <xdr:sp>
      <xdr:nvSpPr>
        <xdr:cNvPr id="1" name="Line 1"/>
        <xdr:cNvSpPr>
          <a:spLocks/>
        </xdr:cNvSpPr>
      </xdr:nvSpPr>
      <xdr:spPr>
        <a:xfrm flipH="1">
          <a:off x="619125" y="1104900"/>
          <a:ext cx="1152525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28575</xdr:rowOff>
    </xdr:from>
    <xdr:to>
      <xdr:col>3</xdr:col>
      <xdr:colOff>28575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638175" y="571500"/>
          <a:ext cx="13239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09600" y="561975"/>
          <a:ext cx="10858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161925</xdr:rowOff>
    </xdr:from>
    <xdr:to>
      <xdr:col>1</xdr:col>
      <xdr:colOff>1162050</xdr:colOff>
      <xdr:row>7</xdr:row>
      <xdr:rowOff>228600</xdr:rowOff>
    </xdr:to>
    <xdr:sp>
      <xdr:nvSpPr>
        <xdr:cNvPr id="1" name="Line 1"/>
        <xdr:cNvSpPr>
          <a:spLocks/>
        </xdr:cNvSpPr>
      </xdr:nvSpPr>
      <xdr:spPr>
        <a:xfrm flipH="1">
          <a:off x="619125" y="1104900"/>
          <a:ext cx="1152525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3</xdr:col>
      <xdr:colOff>19050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19125" y="866775"/>
          <a:ext cx="18097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3</xdr:col>
      <xdr:colOff>19050</xdr:colOff>
      <xdr:row>5</xdr:row>
      <xdr:rowOff>190500</xdr:rowOff>
    </xdr:to>
    <xdr:sp>
      <xdr:nvSpPr>
        <xdr:cNvPr id="1" name="Line 1"/>
        <xdr:cNvSpPr>
          <a:spLocks/>
        </xdr:cNvSpPr>
      </xdr:nvSpPr>
      <xdr:spPr>
        <a:xfrm flipH="1">
          <a:off x="619125" y="866775"/>
          <a:ext cx="17526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238125</xdr:colOff>
      <xdr:row>5</xdr:row>
      <xdr:rowOff>161925</xdr:rowOff>
    </xdr:from>
    <xdr:to>
      <xdr:col>19</xdr:col>
      <xdr:colOff>571500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0010775" y="1409700"/>
        <a:ext cx="27717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390525</xdr:colOff>
      <xdr:row>6</xdr:row>
      <xdr:rowOff>9525</xdr:rowOff>
    </xdr:from>
    <xdr:to>
      <xdr:col>15</xdr:col>
      <xdr:colOff>180975</xdr:colOff>
      <xdr:row>12</xdr:row>
      <xdr:rowOff>19050</xdr:rowOff>
    </xdr:to>
    <xdr:graphicFrame>
      <xdr:nvGraphicFramePr>
        <xdr:cNvPr id="2" name="Chart 2"/>
        <xdr:cNvGraphicFramePr/>
      </xdr:nvGraphicFramePr>
      <xdr:xfrm>
        <a:off x="7115175" y="1428750"/>
        <a:ext cx="283845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95250</xdr:colOff>
      <xdr:row>6</xdr:row>
      <xdr:rowOff>9525</xdr:rowOff>
    </xdr:from>
    <xdr:to>
      <xdr:col>10</xdr:col>
      <xdr:colOff>323850</xdr:colOff>
      <xdr:row>12</xdr:row>
      <xdr:rowOff>28575</xdr:rowOff>
    </xdr:to>
    <xdr:graphicFrame>
      <xdr:nvGraphicFramePr>
        <xdr:cNvPr id="3" name="Chart 3"/>
        <xdr:cNvGraphicFramePr/>
      </xdr:nvGraphicFramePr>
      <xdr:xfrm>
        <a:off x="4381500" y="1428750"/>
        <a:ext cx="2667000" cy="4514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21</xdr:row>
      <xdr:rowOff>114300</xdr:rowOff>
    </xdr:from>
    <xdr:to>
      <xdr:col>7</xdr:col>
      <xdr:colOff>1238250</xdr:colOff>
      <xdr:row>33</xdr:row>
      <xdr:rowOff>161925</xdr:rowOff>
    </xdr:to>
    <xdr:graphicFrame>
      <xdr:nvGraphicFramePr>
        <xdr:cNvPr id="1" name="Chart 1"/>
        <xdr:cNvGraphicFramePr/>
      </xdr:nvGraphicFramePr>
      <xdr:xfrm>
        <a:off x="5019675" y="4867275"/>
        <a:ext cx="43624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21</xdr:row>
      <xdr:rowOff>114300</xdr:rowOff>
    </xdr:from>
    <xdr:to>
      <xdr:col>4</xdr:col>
      <xdr:colOff>552450</xdr:colOff>
      <xdr:row>33</xdr:row>
      <xdr:rowOff>161925</xdr:rowOff>
    </xdr:to>
    <xdr:graphicFrame>
      <xdr:nvGraphicFramePr>
        <xdr:cNvPr id="2" name="Chart 2"/>
        <xdr:cNvGraphicFramePr/>
      </xdr:nvGraphicFramePr>
      <xdr:xfrm>
        <a:off x="638175" y="4867275"/>
        <a:ext cx="4314825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447675</xdr:colOff>
      <xdr:row>6</xdr:row>
      <xdr:rowOff>0</xdr:rowOff>
    </xdr:from>
    <xdr:to>
      <xdr:col>21</xdr:col>
      <xdr:colOff>571500</xdr:colOff>
      <xdr:row>12</xdr:row>
      <xdr:rowOff>9525</xdr:rowOff>
    </xdr:to>
    <xdr:graphicFrame>
      <xdr:nvGraphicFramePr>
        <xdr:cNvPr id="1" name="Chart 5"/>
        <xdr:cNvGraphicFramePr/>
      </xdr:nvGraphicFramePr>
      <xdr:xfrm>
        <a:off x="10868025" y="1447800"/>
        <a:ext cx="31718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561975</xdr:colOff>
      <xdr:row>6</xdr:row>
      <xdr:rowOff>9525</xdr:rowOff>
    </xdr:from>
    <xdr:to>
      <xdr:col>16</xdr:col>
      <xdr:colOff>361950</xdr:colOff>
      <xdr:row>12</xdr:row>
      <xdr:rowOff>19050</xdr:rowOff>
    </xdr:to>
    <xdr:graphicFrame>
      <xdr:nvGraphicFramePr>
        <xdr:cNvPr id="2" name="Chart 6"/>
        <xdr:cNvGraphicFramePr/>
      </xdr:nvGraphicFramePr>
      <xdr:xfrm>
        <a:off x="7934325" y="1457325"/>
        <a:ext cx="2847975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95250</xdr:colOff>
      <xdr:row>6</xdr:row>
      <xdr:rowOff>9525</xdr:rowOff>
    </xdr:from>
    <xdr:to>
      <xdr:col>11</xdr:col>
      <xdr:colOff>447675</xdr:colOff>
      <xdr:row>12</xdr:row>
      <xdr:rowOff>28575</xdr:rowOff>
    </xdr:to>
    <xdr:graphicFrame>
      <xdr:nvGraphicFramePr>
        <xdr:cNvPr id="3" name="Chart 7"/>
        <xdr:cNvGraphicFramePr/>
      </xdr:nvGraphicFramePr>
      <xdr:xfrm>
        <a:off x="5029200" y="1457325"/>
        <a:ext cx="2790825" cy="4781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228600</xdr:rowOff>
    </xdr:from>
    <xdr:to>
      <xdr:col>0</xdr:col>
      <xdr:colOff>9525</xdr:colOff>
      <xdr:row>2</xdr:row>
      <xdr:rowOff>266700</xdr:rowOff>
    </xdr:to>
    <xdr:sp>
      <xdr:nvSpPr>
        <xdr:cNvPr id="1" name="Line 1"/>
        <xdr:cNvSpPr>
          <a:spLocks/>
        </xdr:cNvSpPr>
      </xdr:nvSpPr>
      <xdr:spPr>
        <a:xfrm flipH="1" flipV="1">
          <a:off x="0" y="809625"/>
          <a:ext cx="95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47625</xdr:rowOff>
    </xdr:from>
    <xdr:to>
      <xdr:col>3</xdr:col>
      <xdr:colOff>28575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619125" y="628650"/>
          <a:ext cx="123825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228600</xdr:rowOff>
    </xdr:from>
    <xdr:to>
      <xdr:col>0</xdr:col>
      <xdr:colOff>9525</xdr:colOff>
      <xdr:row>2</xdr:row>
      <xdr:rowOff>266700</xdr:rowOff>
    </xdr:to>
    <xdr:sp>
      <xdr:nvSpPr>
        <xdr:cNvPr id="1" name="Line 1"/>
        <xdr:cNvSpPr>
          <a:spLocks/>
        </xdr:cNvSpPr>
      </xdr:nvSpPr>
      <xdr:spPr>
        <a:xfrm flipH="1" flipV="1">
          <a:off x="0" y="809625"/>
          <a:ext cx="95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47625</xdr:rowOff>
    </xdr:from>
    <xdr:to>
      <xdr:col>3</xdr:col>
      <xdr:colOff>28575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619125" y="628650"/>
          <a:ext cx="123825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753975" cy="7315200"/>
    <xdr:graphicFrame>
      <xdr:nvGraphicFramePr>
        <xdr:cNvPr id="1" name="Shape 1025"/>
        <xdr:cNvGraphicFramePr/>
      </xdr:nvGraphicFramePr>
      <xdr:xfrm>
        <a:off x="0" y="0"/>
        <a:ext cx="12753975" cy="731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753975" cy="7315200"/>
    <xdr:graphicFrame>
      <xdr:nvGraphicFramePr>
        <xdr:cNvPr id="1" name="Shape 1025"/>
        <xdr:cNvGraphicFramePr/>
      </xdr:nvGraphicFramePr>
      <xdr:xfrm>
        <a:off x="0" y="0"/>
        <a:ext cx="12753975" cy="731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17</xdr:row>
      <xdr:rowOff>28575</xdr:rowOff>
    </xdr:from>
    <xdr:to>
      <xdr:col>9</xdr:col>
      <xdr:colOff>1066800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4686300" y="3924300"/>
        <a:ext cx="4076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17</xdr:row>
      <xdr:rowOff>9525</xdr:rowOff>
    </xdr:from>
    <xdr:to>
      <xdr:col>5</xdr:col>
      <xdr:colOff>295275</xdr:colOff>
      <xdr:row>32</xdr:row>
      <xdr:rowOff>57150</xdr:rowOff>
    </xdr:to>
    <xdr:graphicFrame>
      <xdr:nvGraphicFramePr>
        <xdr:cNvPr id="2" name="Chart 2"/>
        <xdr:cNvGraphicFramePr/>
      </xdr:nvGraphicFramePr>
      <xdr:xfrm>
        <a:off x="600075" y="3905250"/>
        <a:ext cx="40005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19</xdr:row>
      <xdr:rowOff>28575</xdr:rowOff>
    </xdr:from>
    <xdr:to>
      <xdr:col>9</xdr:col>
      <xdr:colOff>1066800</xdr:colOff>
      <xdr:row>34</xdr:row>
      <xdr:rowOff>95250</xdr:rowOff>
    </xdr:to>
    <xdr:graphicFrame>
      <xdr:nvGraphicFramePr>
        <xdr:cNvPr id="1" name="Chart 2"/>
        <xdr:cNvGraphicFramePr/>
      </xdr:nvGraphicFramePr>
      <xdr:xfrm>
        <a:off x="4686300" y="4381500"/>
        <a:ext cx="4076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19</xdr:row>
      <xdr:rowOff>9525</xdr:rowOff>
    </xdr:from>
    <xdr:to>
      <xdr:col>5</xdr:col>
      <xdr:colOff>295275</xdr:colOff>
      <xdr:row>34</xdr:row>
      <xdr:rowOff>57150</xdr:rowOff>
    </xdr:to>
    <xdr:graphicFrame>
      <xdr:nvGraphicFramePr>
        <xdr:cNvPr id="2" name="Chart 3"/>
        <xdr:cNvGraphicFramePr/>
      </xdr:nvGraphicFramePr>
      <xdr:xfrm>
        <a:off x="600075" y="4362450"/>
        <a:ext cx="40005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161925</xdr:rowOff>
    </xdr:from>
    <xdr:to>
      <xdr:col>0</xdr:col>
      <xdr:colOff>1133475</xdr:colOff>
      <xdr:row>8</xdr:row>
      <xdr:rowOff>228600</xdr:rowOff>
    </xdr:to>
    <xdr:sp>
      <xdr:nvSpPr>
        <xdr:cNvPr id="1" name="Line 2"/>
        <xdr:cNvSpPr>
          <a:spLocks/>
        </xdr:cNvSpPr>
      </xdr:nvSpPr>
      <xdr:spPr>
        <a:xfrm flipH="1">
          <a:off x="9525" y="1352550"/>
          <a:ext cx="112395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24950" cy="5724525"/>
    <xdr:graphicFrame>
      <xdr:nvGraphicFramePr>
        <xdr:cNvPr id="1" name="Shape 1025"/>
        <xdr:cNvGraphicFramePr/>
      </xdr:nvGraphicFramePr>
      <xdr:xfrm>
        <a:off x="0" y="0"/>
        <a:ext cx="91249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3</xdr:col>
      <xdr:colOff>19050</xdr:colOff>
      <xdr:row>5</xdr:row>
      <xdr:rowOff>200025</xdr:rowOff>
    </xdr:to>
    <xdr:sp>
      <xdr:nvSpPr>
        <xdr:cNvPr id="1" name="Line 1"/>
        <xdr:cNvSpPr>
          <a:spLocks/>
        </xdr:cNvSpPr>
      </xdr:nvSpPr>
      <xdr:spPr>
        <a:xfrm flipH="1">
          <a:off x="619125" y="762000"/>
          <a:ext cx="17526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3</xdr:col>
      <xdr:colOff>19050</xdr:colOff>
      <xdr:row>5</xdr:row>
      <xdr:rowOff>200025</xdr:rowOff>
    </xdr:to>
    <xdr:sp>
      <xdr:nvSpPr>
        <xdr:cNvPr id="1" name="Line 1"/>
        <xdr:cNvSpPr>
          <a:spLocks/>
        </xdr:cNvSpPr>
      </xdr:nvSpPr>
      <xdr:spPr>
        <a:xfrm flipH="1">
          <a:off x="619125" y="762000"/>
          <a:ext cx="17526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9525</xdr:rowOff>
    </xdr:from>
    <xdr:to>
      <xdr:col>4</xdr:col>
      <xdr:colOff>1619250</xdr:colOff>
      <xdr:row>25</xdr:row>
      <xdr:rowOff>123825</xdr:rowOff>
    </xdr:to>
    <xdr:graphicFrame>
      <xdr:nvGraphicFramePr>
        <xdr:cNvPr id="1" name="Chart 3"/>
        <xdr:cNvGraphicFramePr/>
      </xdr:nvGraphicFramePr>
      <xdr:xfrm>
        <a:off x="609600" y="3371850"/>
        <a:ext cx="656272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3</xdr:col>
      <xdr:colOff>419100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6838950"/>
        <a:ext cx="36004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552450</xdr:colOff>
      <xdr:row>21</xdr:row>
      <xdr:rowOff>114300</xdr:rowOff>
    </xdr:from>
    <xdr:to>
      <xdr:col>6</xdr:col>
      <xdr:colOff>819150</xdr:colOff>
      <xdr:row>36</xdr:row>
      <xdr:rowOff>152400</xdr:rowOff>
    </xdr:to>
    <xdr:graphicFrame>
      <xdr:nvGraphicFramePr>
        <xdr:cNvPr id="2" name="Chart 2"/>
        <xdr:cNvGraphicFramePr/>
      </xdr:nvGraphicFramePr>
      <xdr:xfrm>
        <a:off x="3781425" y="6886575"/>
        <a:ext cx="34099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971550</xdr:colOff>
      <xdr:row>21</xdr:row>
      <xdr:rowOff>114300</xdr:rowOff>
    </xdr:from>
    <xdr:to>
      <xdr:col>9</xdr:col>
      <xdr:colOff>1028700</xdr:colOff>
      <xdr:row>37</xdr:row>
      <xdr:rowOff>19050</xdr:rowOff>
    </xdr:to>
    <xdr:graphicFrame>
      <xdr:nvGraphicFramePr>
        <xdr:cNvPr id="3" name="Chart 3"/>
        <xdr:cNvGraphicFramePr/>
      </xdr:nvGraphicFramePr>
      <xdr:xfrm>
        <a:off x="7343775" y="6886575"/>
        <a:ext cx="3200400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600075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80975" y="581025"/>
          <a:ext cx="12096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486400"/>
    <xdr:graphicFrame>
      <xdr:nvGraphicFramePr>
        <xdr:cNvPr id="1" name="Shape 1025"/>
        <xdr:cNvGraphicFramePr/>
      </xdr:nvGraphicFramePr>
      <xdr:xfrm>
        <a:off x="0" y="0"/>
        <a:ext cx="95631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600075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09600" y="542925"/>
          <a:ext cx="12096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161925</xdr:rowOff>
    </xdr:from>
    <xdr:to>
      <xdr:col>1</xdr:col>
      <xdr:colOff>1133475</xdr:colOff>
      <xdr:row>8</xdr:row>
      <xdr:rowOff>228600</xdr:rowOff>
    </xdr:to>
    <xdr:sp>
      <xdr:nvSpPr>
        <xdr:cNvPr id="1" name="Line 1"/>
        <xdr:cNvSpPr>
          <a:spLocks/>
        </xdr:cNvSpPr>
      </xdr:nvSpPr>
      <xdr:spPr>
        <a:xfrm flipH="1">
          <a:off x="619125" y="1352550"/>
          <a:ext cx="112395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600075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09600" y="762000"/>
          <a:ext cx="12096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2</xdr:col>
      <xdr:colOff>447675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09600" y="1057275"/>
          <a:ext cx="9906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5</xdr:row>
      <xdr:rowOff>28575</xdr:rowOff>
    </xdr:from>
    <xdr:to>
      <xdr:col>14</xdr:col>
      <xdr:colOff>533400</xdr:colOff>
      <xdr:row>7</xdr:row>
      <xdr:rowOff>152400</xdr:rowOff>
    </xdr:to>
    <xdr:graphicFrame>
      <xdr:nvGraphicFramePr>
        <xdr:cNvPr id="2" name="Chart 2"/>
        <xdr:cNvGraphicFramePr/>
      </xdr:nvGraphicFramePr>
      <xdr:xfrm>
        <a:off x="6219825" y="1085850"/>
        <a:ext cx="463867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7</xdr:row>
      <xdr:rowOff>266700</xdr:rowOff>
    </xdr:from>
    <xdr:to>
      <xdr:col>14</xdr:col>
      <xdr:colOff>581025</xdr:colOff>
      <xdr:row>9</xdr:row>
      <xdr:rowOff>447675</xdr:rowOff>
    </xdr:to>
    <xdr:graphicFrame>
      <xdr:nvGraphicFramePr>
        <xdr:cNvPr id="3" name="Chart 3"/>
        <xdr:cNvGraphicFramePr/>
      </xdr:nvGraphicFramePr>
      <xdr:xfrm>
        <a:off x="6172200" y="3076575"/>
        <a:ext cx="473392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133350</xdr:colOff>
      <xdr:row>9</xdr:row>
      <xdr:rowOff>485775</xdr:rowOff>
    </xdr:from>
    <xdr:to>
      <xdr:col>14</xdr:col>
      <xdr:colOff>581025</xdr:colOff>
      <xdr:row>12</xdr:row>
      <xdr:rowOff>9525</xdr:rowOff>
    </xdr:to>
    <xdr:graphicFrame>
      <xdr:nvGraphicFramePr>
        <xdr:cNvPr id="4" name="Chart 4"/>
        <xdr:cNvGraphicFramePr/>
      </xdr:nvGraphicFramePr>
      <xdr:xfrm>
        <a:off x="6191250" y="4972050"/>
        <a:ext cx="47148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24</xdr:row>
      <xdr:rowOff>76200</xdr:rowOff>
    </xdr:from>
    <xdr:to>
      <xdr:col>4</xdr:col>
      <xdr:colOff>361950</xdr:colOff>
      <xdr:row>41</xdr:row>
      <xdr:rowOff>247650</xdr:rowOff>
    </xdr:to>
    <xdr:graphicFrame>
      <xdr:nvGraphicFramePr>
        <xdr:cNvPr id="1" name="Chart 2"/>
        <xdr:cNvGraphicFramePr/>
      </xdr:nvGraphicFramePr>
      <xdr:xfrm>
        <a:off x="628650" y="5657850"/>
        <a:ext cx="50482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504825</xdr:colOff>
      <xdr:row>24</xdr:row>
      <xdr:rowOff>114300</xdr:rowOff>
    </xdr:from>
    <xdr:to>
      <xdr:col>8</xdr:col>
      <xdr:colOff>57150</xdr:colOff>
      <xdr:row>41</xdr:row>
      <xdr:rowOff>247650</xdr:rowOff>
    </xdr:to>
    <xdr:graphicFrame>
      <xdr:nvGraphicFramePr>
        <xdr:cNvPr id="2" name="Chart 4"/>
        <xdr:cNvGraphicFramePr/>
      </xdr:nvGraphicFramePr>
      <xdr:xfrm>
        <a:off x="5819775" y="5695950"/>
        <a:ext cx="49053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</xdr:row>
      <xdr:rowOff>47625</xdr:rowOff>
    </xdr:from>
    <xdr:to>
      <xdr:col>4</xdr:col>
      <xdr:colOff>28575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866775" y="96202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47625</xdr:rowOff>
    </xdr:from>
    <xdr:to>
      <xdr:col>3</xdr:col>
      <xdr:colOff>28575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657225" y="1228725"/>
          <a:ext cx="126682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ورقة10"/>
  <dimension ref="B5:O22"/>
  <sheetViews>
    <sheetView rightToLeft="1" tabSelected="1" workbookViewId="0" topLeftCell="A1">
      <selection activeCell="C9" sqref="C9"/>
    </sheetView>
  </sheetViews>
  <sheetFormatPr defaultColWidth="9.140625" defaultRowHeight="12.75"/>
  <cols>
    <col min="2" max="2" width="17.57421875" style="0" customWidth="1"/>
    <col min="3" max="14" width="7.7109375" style="0" customWidth="1"/>
    <col min="15" max="15" width="11.28125" style="0" customWidth="1"/>
    <col min="16" max="108" width="5.7109375" style="0" customWidth="1"/>
  </cols>
  <sheetData>
    <row r="5" spans="2:15" ht="23.25">
      <c r="B5" s="423" t="s">
        <v>223</v>
      </c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5"/>
    </row>
    <row r="6" ht="16.5" thickBot="1">
      <c r="B6" s="193" t="s">
        <v>148</v>
      </c>
    </row>
    <row r="7" spans="2:15" ht="18.75" thickTop="1">
      <c r="B7" s="66" t="s">
        <v>135</v>
      </c>
      <c r="C7" s="417" t="s">
        <v>136</v>
      </c>
      <c r="D7" s="419" t="s">
        <v>137</v>
      </c>
      <c r="E7" s="419" t="s">
        <v>138</v>
      </c>
      <c r="F7" s="419" t="s">
        <v>139</v>
      </c>
      <c r="G7" s="419" t="s">
        <v>140</v>
      </c>
      <c r="H7" s="419" t="s">
        <v>141</v>
      </c>
      <c r="I7" s="419" t="s">
        <v>142</v>
      </c>
      <c r="J7" s="419" t="s">
        <v>143</v>
      </c>
      <c r="K7" s="419" t="s">
        <v>144</v>
      </c>
      <c r="L7" s="419" t="s">
        <v>145</v>
      </c>
      <c r="M7" s="419" t="s">
        <v>146</v>
      </c>
      <c r="N7" s="419" t="s">
        <v>147</v>
      </c>
      <c r="O7" s="421" t="s">
        <v>2</v>
      </c>
    </row>
    <row r="8" spans="2:15" ht="18.75" thickBot="1">
      <c r="B8" s="67" t="s">
        <v>184</v>
      </c>
      <c r="C8" s="418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2"/>
    </row>
    <row r="9" spans="2:15" ht="26.25" customHeight="1" thickBot="1" thickTop="1">
      <c r="B9" s="195" t="s">
        <v>75</v>
      </c>
      <c r="C9" s="214">
        <v>15</v>
      </c>
      <c r="D9" s="214">
        <v>6</v>
      </c>
      <c r="E9" s="214">
        <v>2</v>
      </c>
      <c r="F9" s="214">
        <v>9</v>
      </c>
      <c r="G9" s="214">
        <v>3</v>
      </c>
      <c r="H9" s="214">
        <v>0</v>
      </c>
      <c r="I9" s="214">
        <v>0</v>
      </c>
      <c r="J9" s="214">
        <v>0</v>
      </c>
      <c r="K9" s="214">
        <v>0</v>
      </c>
      <c r="L9" s="214">
        <v>6</v>
      </c>
      <c r="M9" s="214">
        <v>5</v>
      </c>
      <c r="N9" s="215">
        <v>4</v>
      </c>
      <c r="O9" s="250"/>
    </row>
    <row r="10" spans="2:15" ht="26.25" customHeight="1" thickBot="1">
      <c r="B10" s="196" t="s">
        <v>76</v>
      </c>
      <c r="C10" s="214">
        <v>9</v>
      </c>
      <c r="D10" s="214">
        <v>8</v>
      </c>
      <c r="E10" s="214">
        <v>0</v>
      </c>
      <c r="F10" s="214">
        <v>6</v>
      </c>
      <c r="G10" s="214">
        <v>7</v>
      </c>
      <c r="H10" s="214">
        <v>17</v>
      </c>
      <c r="I10" s="214">
        <v>9</v>
      </c>
      <c r="J10" s="214">
        <v>6</v>
      </c>
      <c r="K10" s="214">
        <v>8</v>
      </c>
      <c r="L10" s="214">
        <v>4</v>
      </c>
      <c r="M10" s="214">
        <v>6</v>
      </c>
      <c r="N10" s="214">
        <v>22</v>
      </c>
      <c r="O10" s="250"/>
    </row>
    <row r="11" spans="2:15" ht="26.25" customHeight="1" thickBot="1">
      <c r="B11" s="196" t="s">
        <v>77</v>
      </c>
      <c r="C11" s="216">
        <v>39</v>
      </c>
      <c r="D11" s="216">
        <v>51</v>
      </c>
      <c r="E11" s="216">
        <v>39</v>
      </c>
      <c r="F11" s="216">
        <v>55</v>
      </c>
      <c r="G11" s="216">
        <v>38</v>
      </c>
      <c r="H11" s="216">
        <v>38</v>
      </c>
      <c r="I11" s="216">
        <v>42</v>
      </c>
      <c r="J11" s="216">
        <v>44</v>
      </c>
      <c r="K11" s="216">
        <v>21</v>
      </c>
      <c r="L11" s="216">
        <v>32</v>
      </c>
      <c r="M11" s="216">
        <v>32</v>
      </c>
      <c r="N11" s="216">
        <v>37</v>
      </c>
      <c r="O11" s="250"/>
    </row>
    <row r="12" spans="2:15" ht="26.25" customHeight="1" thickBot="1">
      <c r="B12" s="196" t="s">
        <v>78</v>
      </c>
      <c r="C12" s="216">
        <v>2</v>
      </c>
      <c r="D12" s="216">
        <v>2</v>
      </c>
      <c r="E12" s="216">
        <v>6</v>
      </c>
      <c r="F12" s="216">
        <v>0</v>
      </c>
      <c r="G12" s="216">
        <v>3</v>
      </c>
      <c r="H12" s="216">
        <v>1</v>
      </c>
      <c r="I12" s="216">
        <v>2</v>
      </c>
      <c r="J12" s="216">
        <v>4</v>
      </c>
      <c r="K12" s="216">
        <v>0</v>
      </c>
      <c r="L12" s="216">
        <v>0</v>
      </c>
      <c r="M12" s="216">
        <v>1</v>
      </c>
      <c r="N12" s="216">
        <v>0</v>
      </c>
      <c r="O12" s="250"/>
    </row>
    <row r="13" spans="2:15" ht="26.25" customHeight="1" thickBot="1">
      <c r="B13" s="196" t="s">
        <v>79</v>
      </c>
      <c r="C13" s="216">
        <v>11</v>
      </c>
      <c r="D13" s="216">
        <v>16</v>
      </c>
      <c r="E13" s="216">
        <v>12</v>
      </c>
      <c r="F13" s="216">
        <v>15</v>
      </c>
      <c r="G13" s="216">
        <v>6</v>
      </c>
      <c r="H13" s="216">
        <v>10</v>
      </c>
      <c r="I13" s="216">
        <v>6</v>
      </c>
      <c r="J13" s="216">
        <v>20</v>
      </c>
      <c r="K13" s="216">
        <v>12</v>
      </c>
      <c r="L13" s="216">
        <v>7</v>
      </c>
      <c r="M13" s="216">
        <v>7</v>
      </c>
      <c r="N13" s="216">
        <v>6</v>
      </c>
      <c r="O13" s="250"/>
    </row>
    <row r="14" spans="2:15" ht="26.25" customHeight="1" thickBot="1">
      <c r="B14" s="196" t="s">
        <v>80</v>
      </c>
      <c r="C14" s="216">
        <v>4</v>
      </c>
      <c r="D14" s="216">
        <v>1</v>
      </c>
      <c r="E14" s="216">
        <v>0</v>
      </c>
      <c r="F14" s="216">
        <v>1</v>
      </c>
      <c r="G14" s="216">
        <v>0</v>
      </c>
      <c r="H14" s="216">
        <v>3</v>
      </c>
      <c r="I14" s="216">
        <v>2</v>
      </c>
      <c r="J14" s="216">
        <v>7</v>
      </c>
      <c r="K14" s="216">
        <v>7</v>
      </c>
      <c r="L14" s="216">
        <v>2</v>
      </c>
      <c r="M14" s="216">
        <v>3</v>
      </c>
      <c r="N14" s="216">
        <v>2</v>
      </c>
      <c r="O14" s="250"/>
    </row>
    <row r="15" spans="2:15" ht="26.25" customHeight="1" thickBot="1">
      <c r="B15" s="196" t="s">
        <v>81</v>
      </c>
      <c r="C15" s="214">
        <v>2</v>
      </c>
      <c r="D15" s="214">
        <v>3</v>
      </c>
      <c r="E15" s="214">
        <v>1</v>
      </c>
      <c r="F15" s="214">
        <v>1</v>
      </c>
      <c r="G15" s="214">
        <v>1</v>
      </c>
      <c r="H15" s="214">
        <v>2</v>
      </c>
      <c r="I15" s="214">
        <v>4</v>
      </c>
      <c r="J15" s="214">
        <v>1</v>
      </c>
      <c r="K15" s="214">
        <v>2</v>
      </c>
      <c r="L15" s="214">
        <v>6</v>
      </c>
      <c r="M15" s="214">
        <v>1</v>
      </c>
      <c r="N15" s="215">
        <v>2</v>
      </c>
      <c r="O15" s="250"/>
    </row>
    <row r="16" spans="2:15" ht="26.25" customHeight="1" thickBot="1">
      <c r="B16" s="196" t="s">
        <v>82</v>
      </c>
      <c r="C16" s="214">
        <v>0</v>
      </c>
      <c r="D16" s="214">
        <v>0</v>
      </c>
      <c r="E16" s="214">
        <v>0</v>
      </c>
      <c r="F16" s="214">
        <v>0</v>
      </c>
      <c r="G16" s="214">
        <v>0</v>
      </c>
      <c r="H16" s="214">
        <v>0</v>
      </c>
      <c r="I16" s="214">
        <v>0</v>
      </c>
      <c r="J16" s="214">
        <v>0</v>
      </c>
      <c r="K16" s="214">
        <v>2</v>
      </c>
      <c r="L16" s="214">
        <v>0</v>
      </c>
      <c r="M16" s="214">
        <v>1</v>
      </c>
      <c r="N16" s="214">
        <v>1</v>
      </c>
      <c r="O16" s="250"/>
    </row>
    <row r="17" spans="2:15" ht="26.25" customHeight="1" thickBot="1">
      <c r="B17" s="196" t="s">
        <v>30</v>
      </c>
      <c r="C17" s="214">
        <v>0</v>
      </c>
      <c r="D17" s="214">
        <v>0</v>
      </c>
      <c r="E17" s="214">
        <v>0</v>
      </c>
      <c r="F17" s="214">
        <v>0</v>
      </c>
      <c r="G17" s="214">
        <v>0</v>
      </c>
      <c r="H17" s="214">
        <v>6</v>
      </c>
      <c r="I17" s="214">
        <v>5</v>
      </c>
      <c r="J17" s="214">
        <v>0</v>
      </c>
      <c r="K17" s="214">
        <v>0</v>
      </c>
      <c r="L17" s="214">
        <v>3</v>
      </c>
      <c r="M17" s="214">
        <v>0</v>
      </c>
      <c r="N17" s="214">
        <v>0</v>
      </c>
      <c r="O17" s="250"/>
    </row>
    <row r="18" spans="2:15" ht="26.25" customHeight="1" thickBot="1">
      <c r="B18" s="196" t="s">
        <v>83</v>
      </c>
      <c r="C18" s="214">
        <v>8</v>
      </c>
      <c r="D18" s="214">
        <v>2</v>
      </c>
      <c r="E18" s="214">
        <v>1</v>
      </c>
      <c r="F18" s="214">
        <v>8</v>
      </c>
      <c r="G18" s="214">
        <v>2</v>
      </c>
      <c r="H18" s="214">
        <v>10</v>
      </c>
      <c r="I18" s="214">
        <v>1</v>
      </c>
      <c r="J18" s="214">
        <v>1</v>
      </c>
      <c r="K18" s="214">
        <v>1</v>
      </c>
      <c r="L18" s="214">
        <v>4</v>
      </c>
      <c r="M18" s="214">
        <v>0</v>
      </c>
      <c r="N18" s="214">
        <v>0</v>
      </c>
      <c r="O18" s="250"/>
    </row>
    <row r="19" spans="2:15" ht="26.25" customHeight="1" thickBot="1">
      <c r="B19" s="196" t="s">
        <v>84</v>
      </c>
      <c r="C19" s="216">
        <v>0</v>
      </c>
      <c r="D19" s="216">
        <v>0</v>
      </c>
      <c r="E19" s="216">
        <v>0</v>
      </c>
      <c r="F19" s="216">
        <v>0</v>
      </c>
      <c r="G19" s="216">
        <v>0</v>
      </c>
      <c r="H19" s="216">
        <v>1</v>
      </c>
      <c r="I19" s="216">
        <v>3</v>
      </c>
      <c r="J19" s="216">
        <v>4</v>
      </c>
      <c r="K19" s="216">
        <v>0</v>
      </c>
      <c r="L19" s="216">
        <v>0</v>
      </c>
      <c r="M19" s="216">
        <v>0</v>
      </c>
      <c r="N19" s="216">
        <v>0</v>
      </c>
      <c r="O19" s="250"/>
    </row>
    <row r="20" spans="2:15" ht="26.25" customHeight="1" thickBot="1">
      <c r="B20" s="196" t="s">
        <v>85</v>
      </c>
      <c r="C20" s="216">
        <v>0</v>
      </c>
      <c r="D20" s="216">
        <v>0</v>
      </c>
      <c r="E20" s="216">
        <v>0</v>
      </c>
      <c r="F20" s="216">
        <v>0</v>
      </c>
      <c r="G20" s="216">
        <v>0</v>
      </c>
      <c r="H20" s="216">
        <v>1</v>
      </c>
      <c r="I20" s="216">
        <v>1</v>
      </c>
      <c r="J20" s="216">
        <v>0</v>
      </c>
      <c r="K20" s="216">
        <v>0</v>
      </c>
      <c r="L20" s="216">
        <v>0</v>
      </c>
      <c r="M20" s="216">
        <v>0</v>
      </c>
      <c r="N20" s="216">
        <v>0</v>
      </c>
      <c r="O20" s="250"/>
    </row>
    <row r="21" spans="2:15" ht="26.25" customHeight="1" thickBot="1">
      <c r="B21" s="197" t="s">
        <v>1</v>
      </c>
      <c r="C21" s="214">
        <v>3</v>
      </c>
      <c r="D21" s="214">
        <v>2</v>
      </c>
      <c r="E21" s="214">
        <v>3</v>
      </c>
      <c r="F21" s="214">
        <v>3</v>
      </c>
      <c r="G21" s="214">
        <v>0</v>
      </c>
      <c r="H21" s="214">
        <v>1</v>
      </c>
      <c r="I21" s="214">
        <v>2</v>
      </c>
      <c r="J21" s="214">
        <v>1</v>
      </c>
      <c r="K21" s="214">
        <v>0</v>
      </c>
      <c r="L21" s="214">
        <v>1</v>
      </c>
      <c r="M21" s="214">
        <v>2</v>
      </c>
      <c r="N21" s="214">
        <v>2</v>
      </c>
      <c r="O21" s="250"/>
    </row>
    <row r="22" spans="2:15" ht="30" customHeight="1" thickBot="1" thickTop="1">
      <c r="B22" s="194" t="s">
        <v>2</v>
      </c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0"/>
    </row>
    <row r="23" ht="13.5" thickTop="1"/>
  </sheetData>
  <mergeCells count="14">
    <mergeCell ref="C7:C8"/>
    <mergeCell ref="D7:D8"/>
    <mergeCell ref="E7:E8"/>
    <mergeCell ref="F7:F8"/>
    <mergeCell ref="O7:O8"/>
    <mergeCell ref="B5:O5"/>
    <mergeCell ref="K7:K8"/>
    <mergeCell ref="L7:L8"/>
    <mergeCell ref="M7:M8"/>
    <mergeCell ref="N7:N8"/>
    <mergeCell ref="G7:G8"/>
    <mergeCell ref="H7:H8"/>
    <mergeCell ref="I7:I8"/>
    <mergeCell ref="J7:J8"/>
  </mergeCells>
  <printOptions horizontalCentered="1" verticalCentered="1"/>
  <pageMargins left="0.5511811023622047" right="0.5511811023622047" top="0.4724409448818898" bottom="0.4330708661417323" header="0.5118110236220472" footer="0.5905511811023623"/>
  <pageSetup horizontalDpi="300" verticalDpi="3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ورقة8"/>
  <dimension ref="B3:G23"/>
  <sheetViews>
    <sheetView rightToLeft="1" workbookViewId="0" topLeftCell="B1">
      <selection activeCell="C4" sqref="C4:V4"/>
    </sheetView>
  </sheetViews>
  <sheetFormatPr defaultColWidth="9.140625" defaultRowHeight="12.75"/>
  <cols>
    <col min="3" max="3" width="17.8515625" style="0" customWidth="1"/>
    <col min="4" max="4" width="23.28125" style="0" customWidth="1"/>
    <col min="5" max="5" width="28.00390625" style="0" customWidth="1"/>
    <col min="6" max="6" width="27.00390625" style="0" customWidth="1"/>
    <col min="7" max="7" width="26.7109375" style="0" customWidth="1"/>
  </cols>
  <sheetData>
    <row r="3" spans="2:7" ht="26.25">
      <c r="B3" s="428" t="s">
        <v>197</v>
      </c>
      <c r="C3" s="428"/>
      <c r="D3" s="428"/>
      <c r="E3" s="428"/>
      <c r="F3" s="428"/>
      <c r="G3" s="428"/>
    </row>
    <row r="4" ht="16.5" thickBot="1">
      <c r="B4" s="198" t="s">
        <v>149</v>
      </c>
    </row>
    <row r="5" spans="2:7" ht="16.5" thickTop="1">
      <c r="B5" s="58"/>
      <c r="C5" s="59" t="s">
        <v>13</v>
      </c>
      <c r="D5" s="431" t="s">
        <v>180</v>
      </c>
      <c r="E5" s="431" t="s">
        <v>186</v>
      </c>
      <c r="F5" s="433" t="s">
        <v>7</v>
      </c>
      <c r="G5" s="426" t="s">
        <v>4</v>
      </c>
    </row>
    <row r="6" spans="2:7" ht="16.5" thickBot="1">
      <c r="B6" s="60" t="s">
        <v>88</v>
      </c>
      <c r="C6" s="61"/>
      <c r="D6" s="432"/>
      <c r="E6" s="432"/>
      <c r="F6" s="434"/>
      <c r="G6" s="427"/>
    </row>
    <row r="7" spans="2:7" ht="22.5" customHeight="1" thickTop="1">
      <c r="B7" s="441" t="s">
        <v>51</v>
      </c>
      <c r="C7" s="442"/>
      <c r="D7" s="179">
        <v>8475</v>
      </c>
      <c r="E7" s="179">
        <v>7431</v>
      </c>
      <c r="F7" s="76">
        <f>SUM(E7-D7)</f>
        <v>-1044</v>
      </c>
      <c r="G7" s="77">
        <f>SUM(F7/D7)</f>
        <v>-0.12318584070796461</v>
      </c>
    </row>
    <row r="8" spans="2:7" ht="22.5" customHeight="1">
      <c r="B8" s="435" t="s">
        <v>52</v>
      </c>
      <c r="C8" s="436"/>
      <c r="D8" s="180">
        <v>2826</v>
      </c>
      <c r="E8" s="180">
        <v>2169</v>
      </c>
      <c r="F8" s="79">
        <f aca="true" t="shared" si="0" ref="F8:F23">SUM(E8-D8)</f>
        <v>-657</v>
      </c>
      <c r="G8" s="80">
        <f aca="true" t="shared" si="1" ref="G8:G23">SUM(F8/D8)</f>
        <v>-0.23248407643312102</v>
      </c>
    </row>
    <row r="9" spans="2:7" ht="22.5" customHeight="1">
      <c r="B9" s="435" t="s">
        <v>53</v>
      </c>
      <c r="C9" s="436"/>
      <c r="D9" s="180">
        <v>1154</v>
      </c>
      <c r="E9" s="180">
        <v>1276</v>
      </c>
      <c r="F9" s="79">
        <f t="shared" si="0"/>
        <v>122</v>
      </c>
      <c r="G9" s="80">
        <f t="shared" si="1"/>
        <v>0.10571923743500866</v>
      </c>
    </row>
    <row r="10" spans="2:7" ht="22.5" customHeight="1">
      <c r="B10" s="439" t="s">
        <v>54</v>
      </c>
      <c r="C10" s="440"/>
      <c r="D10" s="180">
        <v>135</v>
      </c>
      <c r="E10" s="180">
        <v>114</v>
      </c>
      <c r="F10" s="79">
        <f t="shared" si="0"/>
        <v>-21</v>
      </c>
      <c r="G10" s="80">
        <f t="shared" si="1"/>
        <v>-0.15555555555555556</v>
      </c>
    </row>
    <row r="11" spans="2:7" ht="22.5" customHeight="1">
      <c r="B11" s="439" t="s">
        <v>55</v>
      </c>
      <c r="C11" s="440"/>
      <c r="D11" s="180">
        <v>184</v>
      </c>
      <c r="E11" s="180">
        <v>181</v>
      </c>
      <c r="F11" s="79">
        <f t="shared" si="0"/>
        <v>-3</v>
      </c>
      <c r="G11" s="80">
        <f t="shared" si="1"/>
        <v>-0.016304347826086956</v>
      </c>
    </row>
    <row r="12" spans="2:7" ht="22.5" customHeight="1">
      <c r="B12" s="439" t="s">
        <v>56</v>
      </c>
      <c r="C12" s="440"/>
      <c r="D12" s="180">
        <v>75</v>
      </c>
      <c r="E12" s="180">
        <v>78</v>
      </c>
      <c r="F12" s="79">
        <f t="shared" si="0"/>
        <v>3</v>
      </c>
      <c r="G12" s="80">
        <f t="shared" si="1"/>
        <v>0.04</v>
      </c>
    </row>
    <row r="13" spans="2:7" ht="22.5" customHeight="1">
      <c r="B13" s="439" t="s">
        <v>57</v>
      </c>
      <c r="C13" s="440"/>
      <c r="D13" s="180">
        <v>227</v>
      </c>
      <c r="E13" s="180">
        <v>245</v>
      </c>
      <c r="F13" s="79">
        <f t="shared" si="0"/>
        <v>18</v>
      </c>
      <c r="G13" s="80">
        <f t="shared" si="1"/>
        <v>0.07929515418502203</v>
      </c>
    </row>
    <row r="14" spans="2:7" ht="22.5" customHeight="1">
      <c r="B14" s="435" t="s">
        <v>58</v>
      </c>
      <c r="C14" s="436"/>
      <c r="D14" s="180">
        <v>73</v>
      </c>
      <c r="E14" s="180">
        <v>82</v>
      </c>
      <c r="F14" s="79">
        <f t="shared" si="0"/>
        <v>9</v>
      </c>
      <c r="G14" s="80">
        <f t="shared" si="1"/>
        <v>0.1232876712328767</v>
      </c>
    </row>
    <row r="15" spans="2:7" ht="22.5" customHeight="1">
      <c r="B15" s="435" t="s">
        <v>59</v>
      </c>
      <c r="C15" s="436"/>
      <c r="D15" s="180">
        <v>196</v>
      </c>
      <c r="E15" s="180">
        <v>169</v>
      </c>
      <c r="F15" s="79">
        <f t="shared" si="0"/>
        <v>-27</v>
      </c>
      <c r="G15" s="80">
        <f t="shared" si="1"/>
        <v>-0.1377551020408163</v>
      </c>
    </row>
    <row r="16" spans="2:7" ht="22.5" customHeight="1">
      <c r="B16" s="435" t="s">
        <v>60</v>
      </c>
      <c r="C16" s="436"/>
      <c r="D16" s="180">
        <v>249</v>
      </c>
      <c r="E16" s="180">
        <v>225</v>
      </c>
      <c r="F16" s="79">
        <f t="shared" si="0"/>
        <v>-24</v>
      </c>
      <c r="G16" s="80">
        <f t="shared" si="1"/>
        <v>-0.0963855421686747</v>
      </c>
    </row>
    <row r="17" spans="2:7" ht="22.5" customHeight="1">
      <c r="B17" s="435" t="s">
        <v>61</v>
      </c>
      <c r="C17" s="436"/>
      <c r="D17" s="180">
        <v>5233</v>
      </c>
      <c r="E17" s="180">
        <v>5115</v>
      </c>
      <c r="F17" s="79">
        <f t="shared" si="0"/>
        <v>-118</v>
      </c>
      <c r="G17" s="80">
        <f t="shared" si="1"/>
        <v>-0.022549206955857062</v>
      </c>
    </row>
    <row r="18" spans="2:7" ht="22.5" customHeight="1">
      <c r="B18" s="435" t="s">
        <v>62</v>
      </c>
      <c r="C18" s="436"/>
      <c r="D18" s="180">
        <v>286</v>
      </c>
      <c r="E18" s="180">
        <v>249</v>
      </c>
      <c r="F18" s="79">
        <f t="shared" si="0"/>
        <v>-37</v>
      </c>
      <c r="G18" s="80">
        <f t="shared" si="1"/>
        <v>-0.12937062937062938</v>
      </c>
    </row>
    <row r="19" spans="2:7" ht="22.5" customHeight="1">
      <c r="B19" s="435" t="s">
        <v>63</v>
      </c>
      <c r="C19" s="436"/>
      <c r="D19" s="180">
        <v>190</v>
      </c>
      <c r="E19" s="180">
        <v>245</v>
      </c>
      <c r="F19" s="79">
        <f t="shared" si="0"/>
        <v>55</v>
      </c>
      <c r="G19" s="80">
        <f t="shared" si="1"/>
        <v>0.2894736842105263</v>
      </c>
    </row>
    <row r="20" spans="2:7" ht="22.5" customHeight="1">
      <c r="B20" s="435" t="s">
        <v>64</v>
      </c>
      <c r="C20" s="436"/>
      <c r="D20" s="180">
        <v>1932</v>
      </c>
      <c r="E20" s="180">
        <v>1875</v>
      </c>
      <c r="F20" s="79">
        <f t="shared" si="0"/>
        <v>-57</v>
      </c>
      <c r="G20" s="80">
        <f t="shared" si="1"/>
        <v>-0.029503105590062112</v>
      </c>
    </row>
    <row r="21" spans="2:7" ht="22.5" customHeight="1">
      <c r="B21" s="435" t="s">
        <v>65</v>
      </c>
      <c r="C21" s="436"/>
      <c r="D21" s="180">
        <v>91</v>
      </c>
      <c r="E21" s="180">
        <v>80</v>
      </c>
      <c r="F21" s="79">
        <f t="shared" si="0"/>
        <v>-11</v>
      </c>
      <c r="G21" s="80">
        <f t="shared" si="1"/>
        <v>-0.12087912087912088</v>
      </c>
    </row>
    <row r="22" spans="2:7" ht="22.5" customHeight="1" thickBot="1">
      <c r="B22" s="437" t="s">
        <v>66</v>
      </c>
      <c r="C22" s="438"/>
      <c r="D22" s="180">
        <v>7662</v>
      </c>
      <c r="E22" s="180">
        <v>7456</v>
      </c>
      <c r="F22" s="81">
        <f t="shared" si="0"/>
        <v>-206</v>
      </c>
      <c r="G22" s="82">
        <f t="shared" si="1"/>
        <v>-0.02688593056643174</v>
      </c>
    </row>
    <row r="23" spans="2:7" ht="31.5" customHeight="1" thickBot="1" thickTop="1">
      <c r="B23" s="429" t="s">
        <v>2</v>
      </c>
      <c r="C23" s="430"/>
      <c r="D23" s="73">
        <f>SUM(D7:D22)</f>
        <v>28988</v>
      </c>
      <c r="E23" s="73">
        <f>SUM(E7:E22)</f>
        <v>26990</v>
      </c>
      <c r="F23" s="74">
        <f t="shared" si="0"/>
        <v>-1998</v>
      </c>
      <c r="G23" s="255">
        <f t="shared" si="1"/>
        <v>-0.06892507244376983</v>
      </c>
    </row>
    <row r="24" ht="13.5" thickTop="1"/>
  </sheetData>
  <mergeCells count="22"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G5:G6"/>
    <mergeCell ref="B3:G3"/>
    <mergeCell ref="B23:C23"/>
    <mergeCell ref="D5:D6"/>
    <mergeCell ref="E5:E6"/>
    <mergeCell ref="F5:F6"/>
    <mergeCell ref="B19:C19"/>
    <mergeCell ref="B20:C20"/>
    <mergeCell ref="B21:C21"/>
    <mergeCell ref="B22:C22"/>
  </mergeCells>
  <printOptions horizontalCentered="1" verticalCentered="1"/>
  <pageMargins left="0.7480314960629921" right="0.7480314960629921" top="0.5118110236220472" bottom="0.9055118110236221" header="0.3937007874015748" footer="0.7086614173228347"/>
  <pageSetup horizontalDpi="300" verticalDpi="300" orientation="landscape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ورقة9"/>
  <dimension ref="B3:G20"/>
  <sheetViews>
    <sheetView rightToLeft="1" workbookViewId="0" topLeftCell="A1">
      <selection activeCell="B8" sqref="B8:C8"/>
    </sheetView>
  </sheetViews>
  <sheetFormatPr defaultColWidth="9.140625" defaultRowHeight="12.75"/>
  <cols>
    <col min="3" max="3" width="17.00390625" style="0" customWidth="1"/>
    <col min="4" max="7" width="25.7109375" style="0" customWidth="1"/>
  </cols>
  <sheetData>
    <row r="3" spans="2:7" ht="26.25">
      <c r="B3" s="428" t="s">
        <v>198</v>
      </c>
      <c r="C3" s="428"/>
      <c r="D3" s="428"/>
      <c r="E3" s="428"/>
      <c r="F3" s="428"/>
      <c r="G3" s="428"/>
    </row>
    <row r="4" ht="16.5" thickBot="1">
      <c r="B4" s="198" t="s">
        <v>150</v>
      </c>
    </row>
    <row r="5" spans="2:7" ht="16.5" thickTop="1">
      <c r="B5" s="58"/>
      <c r="C5" s="59" t="s">
        <v>13</v>
      </c>
      <c r="D5" s="433" t="s">
        <v>180</v>
      </c>
      <c r="E5" s="433" t="s">
        <v>186</v>
      </c>
      <c r="F5" s="433" t="s">
        <v>7</v>
      </c>
      <c r="G5" s="426" t="s">
        <v>4</v>
      </c>
    </row>
    <row r="6" spans="2:7" ht="16.5" thickBot="1">
      <c r="B6" s="60" t="s">
        <v>107</v>
      </c>
      <c r="C6" s="61"/>
      <c r="D6" s="434"/>
      <c r="E6" s="434"/>
      <c r="F6" s="434"/>
      <c r="G6" s="427"/>
    </row>
    <row r="7" spans="2:7" ht="28.5" customHeight="1" thickBot="1" thickTop="1">
      <c r="B7" s="441" t="s">
        <v>36</v>
      </c>
      <c r="C7" s="444"/>
      <c r="D7" s="75">
        <v>9221</v>
      </c>
      <c r="E7" s="75">
        <v>8294</v>
      </c>
      <c r="F7" s="76">
        <f aca="true" t="shared" si="0" ref="F7:F20">SUM(E7-D7)</f>
        <v>-927</v>
      </c>
      <c r="G7" s="77">
        <f aca="true" t="shared" si="1" ref="G7:G20">SUM(F7/D7)</f>
        <v>-0.10053139572714456</v>
      </c>
    </row>
    <row r="8" spans="2:7" ht="28.5" customHeight="1" thickBot="1" thickTop="1">
      <c r="B8" s="435" t="s">
        <v>222</v>
      </c>
      <c r="C8" s="445"/>
      <c r="D8" s="78">
        <v>7664</v>
      </c>
      <c r="E8" s="78">
        <v>7707</v>
      </c>
      <c r="F8" s="79">
        <f t="shared" si="0"/>
        <v>43</v>
      </c>
      <c r="G8" s="77">
        <f t="shared" si="1"/>
        <v>0.005610647181628393</v>
      </c>
    </row>
    <row r="9" spans="2:7" ht="28.5" customHeight="1" thickBot="1" thickTop="1">
      <c r="B9" s="435" t="s">
        <v>92</v>
      </c>
      <c r="C9" s="445"/>
      <c r="D9" s="78">
        <v>3612</v>
      </c>
      <c r="E9" s="78">
        <v>3065</v>
      </c>
      <c r="F9" s="79">
        <f t="shared" si="0"/>
        <v>-547</v>
      </c>
      <c r="G9" s="77">
        <f t="shared" si="1"/>
        <v>-0.15143964562569215</v>
      </c>
    </row>
    <row r="10" spans="2:7" ht="28.5" customHeight="1" thickBot="1" thickTop="1">
      <c r="B10" s="439" t="s">
        <v>38</v>
      </c>
      <c r="C10" s="446"/>
      <c r="D10" s="78">
        <v>1278</v>
      </c>
      <c r="E10" s="78">
        <v>1373</v>
      </c>
      <c r="F10" s="79">
        <f t="shared" si="0"/>
        <v>95</v>
      </c>
      <c r="G10" s="77">
        <f t="shared" si="1"/>
        <v>0.07433489827856025</v>
      </c>
    </row>
    <row r="11" spans="2:7" ht="28.5" customHeight="1" thickBot="1" thickTop="1">
      <c r="B11" s="439" t="s">
        <v>39</v>
      </c>
      <c r="C11" s="446"/>
      <c r="D11" s="78">
        <v>2927</v>
      </c>
      <c r="E11" s="78">
        <v>3059</v>
      </c>
      <c r="F11" s="79">
        <f t="shared" si="0"/>
        <v>132</v>
      </c>
      <c r="G11" s="77">
        <f t="shared" si="1"/>
        <v>0.045097369320122996</v>
      </c>
    </row>
    <row r="12" spans="2:7" ht="28.5" customHeight="1" thickBot="1" thickTop="1">
      <c r="B12" s="439" t="s">
        <v>40</v>
      </c>
      <c r="C12" s="446"/>
      <c r="D12" s="78">
        <v>349</v>
      </c>
      <c r="E12" s="78">
        <v>294</v>
      </c>
      <c r="F12" s="79">
        <f t="shared" si="0"/>
        <v>-55</v>
      </c>
      <c r="G12" s="77">
        <f t="shared" si="1"/>
        <v>-0.15759312320916904</v>
      </c>
    </row>
    <row r="13" spans="2:7" ht="28.5" customHeight="1" thickBot="1" thickTop="1">
      <c r="B13" s="439" t="s">
        <v>41</v>
      </c>
      <c r="C13" s="446"/>
      <c r="D13" s="78">
        <v>63</v>
      </c>
      <c r="E13" s="78">
        <v>50</v>
      </c>
      <c r="F13" s="79">
        <f t="shared" si="0"/>
        <v>-13</v>
      </c>
      <c r="G13" s="77">
        <f t="shared" si="1"/>
        <v>-0.20634920634920634</v>
      </c>
    </row>
    <row r="14" spans="2:7" ht="28.5" customHeight="1" thickBot="1" thickTop="1">
      <c r="B14" s="435" t="s">
        <v>42</v>
      </c>
      <c r="C14" s="445"/>
      <c r="D14" s="78">
        <v>55</v>
      </c>
      <c r="E14" s="78">
        <v>58</v>
      </c>
      <c r="F14" s="79">
        <f t="shared" si="0"/>
        <v>3</v>
      </c>
      <c r="G14" s="77">
        <f t="shared" si="1"/>
        <v>0.05454545454545454</v>
      </c>
    </row>
    <row r="15" spans="2:7" ht="28.5" customHeight="1" thickBot="1" thickTop="1">
      <c r="B15" s="435" t="s">
        <v>93</v>
      </c>
      <c r="C15" s="445"/>
      <c r="D15" s="78">
        <v>40</v>
      </c>
      <c r="E15" s="78">
        <v>39</v>
      </c>
      <c r="F15" s="79">
        <f t="shared" si="0"/>
        <v>-1</v>
      </c>
      <c r="G15" s="77">
        <f t="shared" si="1"/>
        <v>-0.025</v>
      </c>
    </row>
    <row r="16" spans="2:7" ht="28.5" customHeight="1" thickBot="1" thickTop="1">
      <c r="B16" s="435" t="s">
        <v>44</v>
      </c>
      <c r="C16" s="445"/>
      <c r="D16" s="78">
        <v>27</v>
      </c>
      <c r="E16" s="78">
        <v>28</v>
      </c>
      <c r="F16" s="79">
        <f t="shared" si="0"/>
        <v>1</v>
      </c>
      <c r="G16" s="77">
        <f t="shared" si="1"/>
        <v>0.037037037037037035</v>
      </c>
    </row>
    <row r="17" spans="2:7" ht="28.5" customHeight="1" thickBot="1" thickTop="1">
      <c r="B17" s="435" t="s">
        <v>45</v>
      </c>
      <c r="C17" s="445"/>
      <c r="D17" s="78">
        <v>749</v>
      </c>
      <c r="E17" s="78">
        <v>702</v>
      </c>
      <c r="F17" s="79">
        <f t="shared" si="0"/>
        <v>-47</v>
      </c>
      <c r="G17" s="77">
        <f t="shared" si="1"/>
        <v>-0.06275033377837116</v>
      </c>
    </row>
    <row r="18" spans="2:7" ht="28.5" customHeight="1" thickBot="1" thickTop="1">
      <c r="B18" s="437" t="s">
        <v>46</v>
      </c>
      <c r="C18" s="443"/>
      <c r="D18" s="78">
        <v>3003</v>
      </c>
      <c r="E18" s="78">
        <v>2261</v>
      </c>
      <c r="F18" s="79">
        <f t="shared" si="0"/>
        <v>-742</v>
      </c>
      <c r="G18" s="77">
        <f t="shared" si="1"/>
        <v>-0.24708624708624707</v>
      </c>
    </row>
    <row r="19" spans="2:7" ht="28.5" customHeight="1" thickBot="1" thickTop="1">
      <c r="B19" s="437" t="s">
        <v>219</v>
      </c>
      <c r="C19" s="443"/>
      <c r="D19" s="78">
        <v>0</v>
      </c>
      <c r="E19" s="78">
        <v>60</v>
      </c>
      <c r="F19" s="79">
        <f t="shared" si="0"/>
        <v>60</v>
      </c>
      <c r="G19" s="77">
        <v>1</v>
      </c>
    </row>
    <row r="20" spans="2:7" ht="34.5" customHeight="1" thickBot="1" thickTop="1">
      <c r="B20" s="447" t="s">
        <v>2</v>
      </c>
      <c r="C20" s="448"/>
      <c r="D20" s="83">
        <f>SUM(D7:D19)</f>
        <v>28988</v>
      </c>
      <c r="E20" s="83">
        <f>SUM(E7:E19)</f>
        <v>26990</v>
      </c>
      <c r="F20" s="84">
        <f t="shared" si="0"/>
        <v>-1998</v>
      </c>
      <c r="G20" s="254">
        <f t="shared" si="1"/>
        <v>-0.06892507244376983</v>
      </c>
    </row>
    <row r="21" ht="13.5" thickTop="1"/>
  </sheetData>
  <mergeCells count="19">
    <mergeCell ref="G5:G6"/>
    <mergeCell ref="B3:G3"/>
    <mergeCell ref="B20:C20"/>
    <mergeCell ref="D5:D6"/>
    <mergeCell ref="E5:E6"/>
    <mergeCell ref="F5:F6"/>
    <mergeCell ref="B15:C15"/>
    <mergeCell ref="B16:C16"/>
    <mergeCell ref="B17:C17"/>
    <mergeCell ref="B19:C19"/>
    <mergeCell ref="B18:C18"/>
    <mergeCell ref="B7:C7"/>
    <mergeCell ref="B8:C8"/>
    <mergeCell ref="B9:C9"/>
    <mergeCell ref="B10:C10"/>
    <mergeCell ref="B11:C11"/>
    <mergeCell ref="B12:C12"/>
    <mergeCell ref="B13:C13"/>
    <mergeCell ref="B14:C14"/>
  </mergeCells>
  <printOptions horizontalCentered="1" verticalCentered="1"/>
  <pageMargins left="0.7480314960629921" right="0.7480314960629921" top="0.7480314960629921" bottom="0.8267716535433072" header="0.5118110236220472" footer="0.5118110236220472"/>
  <pageSetup horizontalDpi="300" verticalDpi="3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ورقة12"/>
  <dimension ref="B4:X12"/>
  <sheetViews>
    <sheetView rightToLeft="1" zoomScale="75" zoomScaleNormal="75" workbookViewId="0" topLeftCell="A1">
      <selection activeCell="C4" sqref="C4:V4"/>
    </sheetView>
  </sheetViews>
  <sheetFormatPr defaultColWidth="9.140625" defaultRowHeight="12.75"/>
  <cols>
    <col min="2" max="2" width="9.7109375" style="0" customWidth="1"/>
    <col min="3" max="3" width="12.140625" style="0" customWidth="1"/>
    <col min="4" max="5" width="8.7109375" style="0" customWidth="1"/>
    <col min="6" max="6" width="15.8515625" style="0" customWidth="1"/>
  </cols>
  <sheetData>
    <row r="3" ht="13.5" thickBot="1"/>
    <row r="4" spans="2:24" ht="45.75" thickBot="1" thickTop="1">
      <c r="B4" s="449" t="s">
        <v>199</v>
      </c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1"/>
      <c r="U4" s="19"/>
      <c r="V4" s="20"/>
      <c r="W4" s="2"/>
      <c r="X4" s="2"/>
    </row>
    <row r="5" ht="13.5" thickTop="1">
      <c r="B5" s="3" t="s">
        <v>29</v>
      </c>
    </row>
    <row r="6" ht="13.5" thickBot="1"/>
    <row r="7" spans="2:6" ht="37.5" customHeight="1" thickBot="1" thickTop="1">
      <c r="B7" s="331" t="s">
        <v>13</v>
      </c>
      <c r="C7" s="329" t="s">
        <v>9</v>
      </c>
      <c r="D7" s="328" t="s">
        <v>12</v>
      </c>
      <c r="E7" s="328"/>
      <c r="F7" s="326" t="s">
        <v>27</v>
      </c>
    </row>
    <row r="8" spans="2:6" ht="37.5" customHeight="1" thickBot="1" thickTop="1">
      <c r="B8" s="332"/>
      <c r="C8" s="330"/>
      <c r="D8" s="6" t="s">
        <v>10</v>
      </c>
      <c r="E8" s="6" t="s">
        <v>11</v>
      </c>
      <c r="F8" s="327"/>
    </row>
    <row r="9" spans="2:6" ht="69.75" customHeight="1" thickBot="1" thickTop="1">
      <c r="B9" s="175" t="s">
        <v>180</v>
      </c>
      <c r="C9" s="176">
        <v>15016</v>
      </c>
      <c r="D9" s="177">
        <v>1987</v>
      </c>
      <c r="E9" s="177">
        <v>8312</v>
      </c>
      <c r="F9" s="178">
        <v>15007201</v>
      </c>
    </row>
    <row r="10" spans="2:6" ht="69.75" customHeight="1" thickBot="1" thickTop="1">
      <c r="B10" s="175" t="s">
        <v>186</v>
      </c>
      <c r="C10" s="176">
        <v>16679</v>
      </c>
      <c r="D10" s="177">
        <v>1833</v>
      </c>
      <c r="E10" s="177">
        <v>8685</v>
      </c>
      <c r="F10" s="178">
        <v>11619873</v>
      </c>
    </row>
    <row r="11" spans="2:6" ht="69.75" customHeight="1" thickBot="1" thickTop="1">
      <c r="B11" s="175" t="s">
        <v>7</v>
      </c>
      <c r="C11" s="176">
        <f>C10-C9</f>
        <v>1663</v>
      </c>
      <c r="D11" s="177">
        <f>D10-D9</f>
        <v>-154</v>
      </c>
      <c r="E11" s="177">
        <f>E10-E9</f>
        <v>373</v>
      </c>
      <c r="F11" s="178">
        <f>F10-F9</f>
        <v>-3387328</v>
      </c>
    </row>
    <row r="12" spans="2:6" ht="69.75" customHeight="1" thickBot="1" thickTop="1">
      <c r="B12" s="4" t="s">
        <v>4</v>
      </c>
      <c r="C12" s="8">
        <f>C11/C9</f>
        <v>0.11074853489611082</v>
      </c>
      <c r="D12" s="9">
        <f>D11/D9</f>
        <v>-0.07750377453447409</v>
      </c>
      <c r="E12" s="9">
        <f>E11/E9</f>
        <v>0.04487487969201155</v>
      </c>
      <c r="F12" s="10">
        <f>F11/F9</f>
        <v>-0.22571350913471472</v>
      </c>
    </row>
    <row r="13" ht="13.5" thickTop="1"/>
  </sheetData>
  <mergeCells count="5">
    <mergeCell ref="B4:T4"/>
    <mergeCell ref="F7:F8"/>
    <mergeCell ref="D7:E7"/>
    <mergeCell ref="C7:C8"/>
    <mergeCell ref="B7:B8"/>
  </mergeCells>
  <printOptions horizontalCentered="1" verticalCentered="1"/>
  <pageMargins left="0.4724409448818898" right="0.4330708661417323" top="0.8267716535433072" bottom="0.5905511811023623" header="0.5118110236220472" footer="0.984251968503937"/>
  <pageSetup horizontalDpi="150" verticalDpi="150" orientation="landscape" paperSize="9" scale="6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ورقة6"/>
  <dimension ref="A4:M21"/>
  <sheetViews>
    <sheetView rightToLeft="1" zoomScale="75" zoomScaleNormal="75" workbookViewId="0" topLeftCell="A1">
      <selection activeCell="A4" sqref="A4:V4"/>
    </sheetView>
  </sheetViews>
  <sheetFormatPr defaultColWidth="9.140625" defaultRowHeight="12.75"/>
  <cols>
    <col min="1" max="1" width="15.7109375" style="0" customWidth="1"/>
    <col min="2" max="3" width="10.00390625" style="0" bestFit="1" customWidth="1"/>
    <col min="4" max="4" width="10.57421875" style="0" bestFit="1" customWidth="1"/>
    <col min="5" max="6" width="9.28125" style="0" bestFit="1" customWidth="1"/>
    <col min="7" max="7" width="8.140625" style="0" customWidth="1"/>
    <col min="8" max="8" width="9.28125" style="0" bestFit="1" customWidth="1"/>
    <col min="10" max="10" width="10.00390625" style="0" customWidth="1"/>
    <col min="11" max="11" width="14.8515625" style="0" customWidth="1"/>
    <col min="12" max="12" width="14.7109375" style="0" customWidth="1"/>
    <col min="13" max="13" width="12.57421875" style="0" customWidth="1"/>
  </cols>
  <sheetData>
    <row r="3" ht="13.5" thickBot="1"/>
    <row r="4" spans="1:13" ht="21.75" thickBot="1" thickTop="1">
      <c r="A4" s="452" t="s">
        <v>200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4"/>
    </row>
    <row r="5" spans="1:13" ht="19.5" customHeight="1" thickBot="1" thickTop="1">
      <c r="A5" s="12" t="s">
        <v>15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22.5" customHeight="1" thickBot="1">
      <c r="A6" s="455" t="s">
        <v>184</v>
      </c>
      <c r="B6" s="457" t="s">
        <v>9</v>
      </c>
      <c r="C6" s="458"/>
      <c r="D6" s="455" t="s">
        <v>4</v>
      </c>
      <c r="E6" s="457" t="s">
        <v>5</v>
      </c>
      <c r="F6" s="458"/>
      <c r="G6" s="455" t="s">
        <v>4</v>
      </c>
      <c r="H6" s="457" t="s">
        <v>6</v>
      </c>
      <c r="I6" s="458"/>
      <c r="J6" s="455" t="s">
        <v>4</v>
      </c>
      <c r="K6" s="457" t="s">
        <v>31</v>
      </c>
      <c r="L6" s="458"/>
      <c r="M6" s="455" t="s">
        <v>4</v>
      </c>
    </row>
    <row r="7" spans="1:13" ht="12.75" customHeight="1" thickBot="1">
      <c r="A7" s="456"/>
      <c r="B7" s="129" t="s">
        <v>180</v>
      </c>
      <c r="C7" s="129" t="s">
        <v>186</v>
      </c>
      <c r="D7" s="456"/>
      <c r="E7" s="129" t="s">
        <v>180</v>
      </c>
      <c r="F7" s="129" t="s">
        <v>186</v>
      </c>
      <c r="G7" s="456"/>
      <c r="H7" s="129" t="s">
        <v>180</v>
      </c>
      <c r="I7" s="129" t="s">
        <v>186</v>
      </c>
      <c r="J7" s="456"/>
      <c r="K7" s="129" t="s">
        <v>180</v>
      </c>
      <c r="L7" s="129" t="s">
        <v>186</v>
      </c>
      <c r="M7" s="456"/>
    </row>
    <row r="8" spans="1:13" ht="30" customHeight="1" thickBot="1">
      <c r="A8" s="259" t="s">
        <v>16</v>
      </c>
      <c r="B8" s="166">
        <v>2386</v>
      </c>
      <c r="C8" s="166">
        <v>1954</v>
      </c>
      <c r="D8" s="165">
        <f>(C8-B8)/B8</f>
        <v>-0.18105616093880972</v>
      </c>
      <c r="E8" s="164">
        <v>409</v>
      </c>
      <c r="F8" s="164">
        <v>328</v>
      </c>
      <c r="G8" s="165">
        <f>(F8-E8)/E8</f>
        <v>-0.1980440097799511</v>
      </c>
      <c r="H8" s="166">
        <v>1229</v>
      </c>
      <c r="I8" s="166">
        <v>1009</v>
      </c>
      <c r="J8" s="165">
        <f>(I8-H8)/H8</f>
        <v>-0.1790073230268511</v>
      </c>
      <c r="K8" s="166">
        <v>4896077</v>
      </c>
      <c r="L8" s="166">
        <v>3503735</v>
      </c>
      <c r="M8" s="167">
        <f>(L8-K8)/K8</f>
        <v>-0.28437910596585797</v>
      </c>
    </row>
    <row r="9" spans="1:13" ht="30" customHeight="1" thickBot="1">
      <c r="A9" s="259" t="s">
        <v>17</v>
      </c>
      <c r="B9" s="166">
        <v>2068</v>
      </c>
      <c r="C9" s="166">
        <v>2386</v>
      </c>
      <c r="D9" s="165">
        <f aca="true" t="shared" si="0" ref="D9:D21">(C9-B9)/B9</f>
        <v>0.15377176015473887</v>
      </c>
      <c r="E9" s="164">
        <v>278</v>
      </c>
      <c r="F9" s="164">
        <v>332</v>
      </c>
      <c r="G9" s="165">
        <f aca="true" t="shared" si="1" ref="G9:G20">(F9-E9)/E9</f>
        <v>0.19424460431654678</v>
      </c>
      <c r="H9" s="166">
        <v>1379</v>
      </c>
      <c r="I9" s="166">
        <v>1641</v>
      </c>
      <c r="J9" s="165">
        <f aca="true" t="shared" si="2" ref="J9:J21">(I9-H9)/H9</f>
        <v>0.1899927483683829</v>
      </c>
      <c r="K9" s="166">
        <v>1826117</v>
      </c>
      <c r="L9" s="166">
        <v>386825</v>
      </c>
      <c r="M9" s="167">
        <f aca="true" t="shared" si="3" ref="M9:M21">(L9-K9)/K9</f>
        <v>-0.7881707470003291</v>
      </c>
    </row>
    <row r="10" spans="1:13" ht="30" customHeight="1" thickBot="1">
      <c r="A10" s="259" t="s">
        <v>18</v>
      </c>
      <c r="B10" s="166">
        <v>4113</v>
      </c>
      <c r="C10" s="166">
        <v>4999</v>
      </c>
      <c r="D10" s="165">
        <f t="shared" si="0"/>
        <v>0.21541453926574278</v>
      </c>
      <c r="E10" s="164">
        <v>325</v>
      </c>
      <c r="F10" s="164">
        <v>326</v>
      </c>
      <c r="G10" s="165">
        <f t="shared" si="1"/>
        <v>0.003076923076923077</v>
      </c>
      <c r="H10" s="166">
        <v>999</v>
      </c>
      <c r="I10" s="166">
        <v>1294</v>
      </c>
      <c r="J10" s="165">
        <f t="shared" si="2"/>
        <v>0.2952952952952953</v>
      </c>
      <c r="K10" s="166">
        <v>128111</v>
      </c>
      <c r="L10" s="166">
        <v>1090997</v>
      </c>
      <c r="M10" s="167">
        <f t="shared" si="3"/>
        <v>7.516029068542124</v>
      </c>
    </row>
    <row r="11" spans="1:13" ht="30" customHeight="1" thickBot="1">
      <c r="A11" s="259" t="s">
        <v>19</v>
      </c>
      <c r="B11" s="166">
        <v>1167</v>
      </c>
      <c r="C11" s="166">
        <v>1010</v>
      </c>
      <c r="D11" s="165">
        <f t="shared" si="0"/>
        <v>-0.13453299057412169</v>
      </c>
      <c r="E11" s="164">
        <v>240</v>
      </c>
      <c r="F11" s="164">
        <v>176</v>
      </c>
      <c r="G11" s="165">
        <f t="shared" si="1"/>
        <v>-0.26666666666666666</v>
      </c>
      <c r="H11" s="166">
        <v>861</v>
      </c>
      <c r="I11" s="166">
        <v>624</v>
      </c>
      <c r="J11" s="165">
        <f t="shared" si="2"/>
        <v>-0.27526132404181186</v>
      </c>
      <c r="K11" s="166">
        <v>222389</v>
      </c>
      <c r="L11" s="166">
        <v>1142808</v>
      </c>
      <c r="M11" s="167">
        <f t="shared" si="3"/>
        <v>4.138779346100751</v>
      </c>
    </row>
    <row r="12" spans="1:13" ht="30" customHeight="1" thickBot="1">
      <c r="A12" s="259" t="s">
        <v>25</v>
      </c>
      <c r="B12" s="166">
        <v>667</v>
      </c>
      <c r="C12" s="166">
        <v>661</v>
      </c>
      <c r="D12" s="165">
        <f t="shared" si="0"/>
        <v>-0.008995502248875561</v>
      </c>
      <c r="E12" s="164">
        <v>42</v>
      </c>
      <c r="F12" s="164">
        <v>38</v>
      </c>
      <c r="G12" s="165">
        <f t="shared" si="1"/>
        <v>-0.09523809523809523</v>
      </c>
      <c r="H12" s="166">
        <v>91</v>
      </c>
      <c r="I12" s="166">
        <v>152</v>
      </c>
      <c r="J12" s="165">
        <f t="shared" si="2"/>
        <v>0.6703296703296703</v>
      </c>
      <c r="K12" s="166">
        <v>4258175</v>
      </c>
      <c r="L12" s="166">
        <v>2133517</v>
      </c>
      <c r="M12" s="167">
        <f t="shared" si="3"/>
        <v>-0.4989597656272934</v>
      </c>
    </row>
    <row r="13" spans="1:13" ht="30" customHeight="1" thickBot="1">
      <c r="A13" s="259" t="s">
        <v>0</v>
      </c>
      <c r="B13" s="166">
        <v>2124</v>
      </c>
      <c r="C13" s="166">
        <v>3167</v>
      </c>
      <c r="D13" s="165">
        <f t="shared" si="0"/>
        <v>0.4910546139359699</v>
      </c>
      <c r="E13" s="164">
        <v>175</v>
      </c>
      <c r="F13" s="164">
        <v>172</v>
      </c>
      <c r="G13" s="165">
        <f t="shared" si="1"/>
        <v>-0.017142857142857144</v>
      </c>
      <c r="H13" s="166">
        <v>1443</v>
      </c>
      <c r="I13" s="166">
        <v>1665</v>
      </c>
      <c r="J13" s="165">
        <f t="shared" si="2"/>
        <v>0.15384615384615385</v>
      </c>
      <c r="K13" s="166">
        <v>46336</v>
      </c>
      <c r="L13" s="166">
        <v>140101</v>
      </c>
      <c r="M13" s="167">
        <f t="shared" si="3"/>
        <v>2.023588570441989</v>
      </c>
    </row>
    <row r="14" spans="1:13" ht="30" customHeight="1" thickBot="1">
      <c r="A14" s="259" t="s">
        <v>20</v>
      </c>
      <c r="B14" s="166">
        <v>287</v>
      </c>
      <c r="C14" s="166">
        <v>342</v>
      </c>
      <c r="D14" s="165">
        <f t="shared" si="0"/>
        <v>0.1916376306620209</v>
      </c>
      <c r="E14" s="164">
        <v>36</v>
      </c>
      <c r="F14" s="164">
        <v>50</v>
      </c>
      <c r="G14" s="165">
        <f t="shared" si="1"/>
        <v>0.3888888888888889</v>
      </c>
      <c r="H14" s="166">
        <v>277</v>
      </c>
      <c r="I14" s="166">
        <v>425</v>
      </c>
      <c r="J14" s="165">
        <f t="shared" si="2"/>
        <v>0.5342960288808665</v>
      </c>
      <c r="K14" s="166">
        <v>0</v>
      </c>
      <c r="L14" s="166">
        <v>1205</v>
      </c>
      <c r="M14" s="167">
        <v>1</v>
      </c>
    </row>
    <row r="15" spans="1:13" ht="30" customHeight="1" thickBot="1">
      <c r="A15" s="259" t="s">
        <v>21</v>
      </c>
      <c r="B15" s="166">
        <v>171</v>
      </c>
      <c r="C15" s="166">
        <v>242</v>
      </c>
      <c r="D15" s="165">
        <f t="shared" si="0"/>
        <v>0.4152046783625731</v>
      </c>
      <c r="E15" s="164">
        <v>15</v>
      </c>
      <c r="F15" s="164">
        <v>16</v>
      </c>
      <c r="G15" s="165">
        <f t="shared" si="1"/>
        <v>0.06666666666666667</v>
      </c>
      <c r="H15" s="166">
        <v>64</v>
      </c>
      <c r="I15" s="166">
        <v>72</v>
      </c>
      <c r="J15" s="165">
        <f t="shared" si="2"/>
        <v>0.125</v>
      </c>
      <c r="K15" s="166">
        <v>2500</v>
      </c>
      <c r="L15" s="166">
        <v>2</v>
      </c>
      <c r="M15" s="167">
        <f t="shared" si="3"/>
        <v>-0.9992</v>
      </c>
    </row>
    <row r="16" spans="1:13" ht="30" customHeight="1" thickBot="1">
      <c r="A16" s="259" t="s">
        <v>30</v>
      </c>
      <c r="B16" s="166">
        <v>353</v>
      </c>
      <c r="C16" s="166">
        <v>474</v>
      </c>
      <c r="D16" s="165">
        <f t="shared" si="0"/>
        <v>0.34277620396600567</v>
      </c>
      <c r="E16" s="164">
        <v>116</v>
      </c>
      <c r="F16" s="164">
        <v>160</v>
      </c>
      <c r="G16" s="165">
        <f t="shared" si="1"/>
        <v>0.3793103448275862</v>
      </c>
      <c r="H16" s="166">
        <v>308</v>
      </c>
      <c r="I16" s="166">
        <v>422</v>
      </c>
      <c r="J16" s="165">
        <f t="shared" si="2"/>
        <v>0.37012987012987014</v>
      </c>
      <c r="K16" s="166">
        <v>281000</v>
      </c>
      <c r="L16" s="166">
        <v>15001</v>
      </c>
      <c r="M16" s="167">
        <f t="shared" si="3"/>
        <v>-0.9466156583629893</v>
      </c>
    </row>
    <row r="17" spans="1:13" ht="30" customHeight="1" thickBot="1">
      <c r="A17" s="259" t="s">
        <v>22</v>
      </c>
      <c r="B17" s="166">
        <v>505</v>
      </c>
      <c r="C17" s="166">
        <v>543</v>
      </c>
      <c r="D17" s="165">
        <f t="shared" si="0"/>
        <v>0.07524752475247524</v>
      </c>
      <c r="E17" s="164">
        <v>95</v>
      </c>
      <c r="F17" s="164">
        <v>57</v>
      </c>
      <c r="G17" s="165">
        <f t="shared" si="1"/>
        <v>-0.4</v>
      </c>
      <c r="H17" s="166">
        <v>350</v>
      </c>
      <c r="I17" s="166">
        <v>168</v>
      </c>
      <c r="J17" s="165">
        <f t="shared" si="2"/>
        <v>-0.52</v>
      </c>
      <c r="K17" s="166">
        <v>7416</v>
      </c>
      <c r="L17" s="166">
        <v>30717</v>
      </c>
      <c r="M17" s="167">
        <f t="shared" si="3"/>
        <v>3.141990291262136</v>
      </c>
    </row>
    <row r="18" spans="1:13" ht="30" customHeight="1" thickBot="1">
      <c r="A18" s="259" t="s">
        <v>23</v>
      </c>
      <c r="B18" s="166">
        <v>440</v>
      </c>
      <c r="C18" s="166">
        <v>296</v>
      </c>
      <c r="D18" s="165">
        <f t="shared" si="0"/>
        <v>-0.32727272727272727</v>
      </c>
      <c r="E18" s="164">
        <v>116</v>
      </c>
      <c r="F18" s="164">
        <v>69</v>
      </c>
      <c r="G18" s="165">
        <f t="shared" si="1"/>
        <v>-0.4051724137931034</v>
      </c>
      <c r="H18" s="166">
        <v>419</v>
      </c>
      <c r="I18" s="166">
        <v>352</v>
      </c>
      <c r="J18" s="165">
        <f t="shared" si="2"/>
        <v>-0.15990453460620524</v>
      </c>
      <c r="K18" s="166">
        <v>642530</v>
      </c>
      <c r="L18" s="166">
        <v>1137015</v>
      </c>
      <c r="M18" s="167">
        <f t="shared" si="3"/>
        <v>0.7695905249560332</v>
      </c>
    </row>
    <row r="19" spans="1:13" ht="30" customHeight="1" thickBot="1">
      <c r="A19" s="259" t="s">
        <v>24</v>
      </c>
      <c r="B19" s="166">
        <v>580</v>
      </c>
      <c r="C19" s="166">
        <v>529</v>
      </c>
      <c r="D19" s="165">
        <f t="shared" si="0"/>
        <v>-0.08793103448275862</v>
      </c>
      <c r="E19" s="164">
        <v>109</v>
      </c>
      <c r="F19" s="164">
        <v>93</v>
      </c>
      <c r="G19" s="165">
        <f t="shared" si="1"/>
        <v>-0.14678899082568808</v>
      </c>
      <c r="H19" s="166">
        <v>739</v>
      </c>
      <c r="I19" s="166">
        <v>765</v>
      </c>
      <c r="J19" s="165">
        <f t="shared" si="2"/>
        <v>0.035182679296346414</v>
      </c>
      <c r="K19" s="166">
        <v>94600</v>
      </c>
      <c r="L19" s="166">
        <v>550100</v>
      </c>
      <c r="M19" s="167">
        <f t="shared" si="3"/>
        <v>4.8150105708245245</v>
      </c>
    </row>
    <row r="20" spans="1:13" ht="30" customHeight="1" thickBot="1">
      <c r="A20" s="259" t="s">
        <v>1</v>
      </c>
      <c r="B20" s="166">
        <v>155</v>
      </c>
      <c r="C20" s="166">
        <v>76</v>
      </c>
      <c r="D20" s="165">
        <f t="shared" si="0"/>
        <v>-0.5096774193548387</v>
      </c>
      <c r="E20" s="164">
        <v>31</v>
      </c>
      <c r="F20" s="164">
        <v>16</v>
      </c>
      <c r="G20" s="165">
        <f t="shared" si="1"/>
        <v>-0.4838709677419355</v>
      </c>
      <c r="H20" s="166">
        <v>153</v>
      </c>
      <c r="I20" s="166">
        <v>96</v>
      </c>
      <c r="J20" s="165">
        <f t="shared" si="2"/>
        <v>-0.37254901960784315</v>
      </c>
      <c r="K20" s="166">
        <v>2601950</v>
      </c>
      <c r="L20" s="166">
        <v>1487850</v>
      </c>
      <c r="M20" s="167">
        <f t="shared" si="3"/>
        <v>-0.42817886585061204</v>
      </c>
    </row>
    <row r="21" spans="1:13" ht="30" customHeight="1" thickBot="1">
      <c r="A21" s="259" t="s">
        <v>2</v>
      </c>
      <c r="B21" s="169">
        <f>SUM(B8:B20)</f>
        <v>15016</v>
      </c>
      <c r="C21" s="169">
        <f>SUM(C8:C20)</f>
        <v>16679</v>
      </c>
      <c r="D21" s="167">
        <f t="shared" si="0"/>
        <v>0.11074853489611082</v>
      </c>
      <c r="E21" s="168">
        <f>SUM(E8:E20)</f>
        <v>1987</v>
      </c>
      <c r="F21" s="168">
        <f>SUM(F8:F20)</f>
        <v>1833</v>
      </c>
      <c r="G21" s="167">
        <f>(F21-E21)/E21</f>
        <v>-0.07750377453447409</v>
      </c>
      <c r="H21" s="169">
        <f>SUM(H8:H20)</f>
        <v>8312</v>
      </c>
      <c r="I21" s="169">
        <f>SUM(I8:I20)</f>
        <v>8685</v>
      </c>
      <c r="J21" s="167">
        <f t="shared" si="2"/>
        <v>0.04487487969201155</v>
      </c>
      <c r="K21" s="169">
        <f>SUM(K8:K20)</f>
        <v>15007201</v>
      </c>
      <c r="L21" s="169">
        <f>SUM(L8:L20)</f>
        <v>11619873</v>
      </c>
      <c r="M21" s="167">
        <f t="shared" si="3"/>
        <v>-0.22571350913471472</v>
      </c>
    </row>
  </sheetData>
  <mergeCells count="10">
    <mergeCell ref="A4:M4"/>
    <mergeCell ref="A6:A7"/>
    <mergeCell ref="B6:C6"/>
    <mergeCell ref="D6:D7"/>
    <mergeCell ref="E6:F6"/>
    <mergeCell ref="M6:M7"/>
    <mergeCell ref="G6:G7"/>
    <mergeCell ref="H6:I6"/>
    <mergeCell ref="J6:J7"/>
    <mergeCell ref="K6:L6"/>
  </mergeCells>
  <printOptions horizontalCentered="1" verticalCentered="1"/>
  <pageMargins left="0.7480314960629921" right="0.7480314960629921" top="0.74" bottom="0.82" header="0.5118110236220472" footer="0.511811023622047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ورقة15"/>
  <dimension ref="B3:H34"/>
  <sheetViews>
    <sheetView rightToLeft="1" workbookViewId="0" topLeftCell="A1">
      <selection activeCell="C4" sqref="C4:V4"/>
    </sheetView>
  </sheetViews>
  <sheetFormatPr defaultColWidth="9.140625" defaultRowHeight="12.75"/>
  <cols>
    <col min="2" max="2" width="19.421875" style="0" customWidth="1"/>
    <col min="3" max="8" width="18.7109375" style="0" customWidth="1"/>
  </cols>
  <sheetData>
    <row r="3" spans="2:8" ht="23.25">
      <c r="B3" s="460" t="s">
        <v>205</v>
      </c>
      <c r="C3" s="460"/>
      <c r="D3" s="460"/>
      <c r="E3" s="460"/>
      <c r="F3" s="460"/>
      <c r="G3" s="460"/>
      <c r="H3" s="460"/>
    </row>
    <row r="4" spans="2:8" ht="13.5" thickBot="1">
      <c r="B4" s="48" t="s">
        <v>105</v>
      </c>
      <c r="C4" s="49"/>
      <c r="D4" s="49"/>
      <c r="E4" s="49"/>
      <c r="F4" s="49"/>
      <c r="G4" s="49"/>
      <c r="H4" s="49"/>
    </row>
    <row r="5" spans="2:8" ht="22.5" customHeight="1" thickBot="1" thickTop="1">
      <c r="B5" s="463" t="s">
        <v>184</v>
      </c>
      <c r="C5" s="465" t="s">
        <v>70</v>
      </c>
      <c r="D5" s="466"/>
      <c r="E5" s="467" t="s">
        <v>2</v>
      </c>
      <c r="F5" s="465" t="s">
        <v>68</v>
      </c>
      <c r="G5" s="466"/>
      <c r="H5" s="461" t="s">
        <v>2</v>
      </c>
    </row>
    <row r="6" spans="2:8" ht="19.5" customHeight="1" thickBot="1">
      <c r="B6" s="464"/>
      <c r="C6" s="50" t="s">
        <v>72</v>
      </c>
      <c r="D6" s="51" t="s">
        <v>50</v>
      </c>
      <c r="E6" s="468"/>
      <c r="F6" s="50" t="s">
        <v>72</v>
      </c>
      <c r="G6" s="51" t="s">
        <v>50</v>
      </c>
      <c r="H6" s="462"/>
    </row>
    <row r="7" spans="2:8" ht="18" customHeight="1" thickBot="1" thickTop="1">
      <c r="B7" s="103" t="s">
        <v>75</v>
      </c>
      <c r="C7" s="299">
        <v>298</v>
      </c>
      <c r="D7" s="300">
        <v>30</v>
      </c>
      <c r="E7" s="301">
        <f>SUM(C7:D7)</f>
        <v>328</v>
      </c>
      <c r="F7" s="299">
        <v>870</v>
      </c>
      <c r="G7" s="300">
        <v>139</v>
      </c>
      <c r="H7" s="302">
        <f>SUM(F7:G7)</f>
        <v>1009</v>
      </c>
    </row>
    <row r="8" spans="2:8" ht="18" customHeight="1" thickBot="1">
      <c r="B8" s="104" t="s">
        <v>76</v>
      </c>
      <c r="C8" s="303">
        <v>306</v>
      </c>
      <c r="D8" s="304">
        <v>26</v>
      </c>
      <c r="E8" s="301">
        <f aca="true" t="shared" si="0" ref="E8:E20">SUM(C8:D8)</f>
        <v>332</v>
      </c>
      <c r="F8" s="303">
        <v>1320</v>
      </c>
      <c r="G8" s="304">
        <v>321</v>
      </c>
      <c r="H8" s="302">
        <f aca="true" t="shared" si="1" ref="H8:H20">SUM(F8:G8)</f>
        <v>1641</v>
      </c>
    </row>
    <row r="9" spans="2:8" ht="18" customHeight="1" thickBot="1">
      <c r="B9" s="104" t="s">
        <v>77</v>
      </c>
      <c r="C9" s="303">
        <v>283</v>
      </c>
      <c r="D9" s="304">
        <v>43</v>
      </c>
      <c r="E9" s="301">
        <f t="shared" si="0"/>
        <v>326</v>
      </c>
      <c r="F9" s="303">
        <v>1057</v>
      </c>
      <c r="G9" s="304">
        <v>237</v>
      </c>
      <c r="H9" s="302">
        <f t="shared" si="1"/>
        <v>1294</v>
      </c>
    </row>
    <row r="10" spans="2:8" ht="18" customHeight="1" thickBot="1">
      <c r="B10" s="104" t="s">
        <v>78</v>
      </c>
      <c r="C10" s="303">
        <v>148</v>
      </c>
      <c r="D10" s="304">
        <v>28</v>
      </c>
      <c r="E10" s="301">
        <f t="shared" si="0"/>
        <v>176</v>
      </c>
      <c r="F10" s="303">
        <v>551</v>
      </c>
      <c r="G10" s="304">
        <v>73</v>
      </c>
      <c r="H10" s="302">
        <f t="shared" si="1"/>
        <v>624</v>
      </c>
    </row>
    <row r="11" spans="2:8" ht="18" customHeight="1" thickBot="1">
      <c r="B11" s="104" t="s">
        <v>79</v>
      </c>
      <c r="C11" s="303">
        <v>31</v>
      </c>
      <c r="D11" s="304">
        <v>7</v>
      </c>
      <c r="E11" s="301">
        <f t="shared" si="0"/>
        <v>38</v>
      </c>
      <c r="F11" s="303">
        <v>110</v>
      </c>
      <c r="G11" s="304">
        <v>42</v>
      </c>
      <c r="H11" s="302">
        <f t="shared" si="1"/>
        <v>152</v>
      </c>
    </row>
    <row r="12" spans="2:8" ht="18" customHeight="1" thickBot="1">
      <c r="B12" s="104" t="s">
        <v>80</v>
      </c>
      <c r="C12" s="303">
        <v>134</v>
      </c>
      <c r="D12" s="304">
        <v>38</v>
      </c>
      <c r="E12" s="301">
        <f t="shared" si="0"/>
        <v>172</v>
      </c>
      <c r="F12" s="303">
        <v>1429</v>
      </c>
      <c r="G12" s="304">
        <v>236</v>
      </c>
      <c r="H12" s="302">
        <f t="shared" si="1"/>
        <v>1665</v>
      </c>
    </row>
    <row r="13" spans="2:8" ht="18" customHeight="1" thickBot="1">
      <c r="B13" s="104" t="s">
        <v>81</v>
      </c>
      <c r="C13" s="303">
        <v>39</v>
      </c>
      <c r="D13" s="304">
        <v>11</v>
      </c>
      <c r="E13" s="301">
        <f t="shared" si="0"/>
        <v>50</v>
      </c>
      <c r="F13" s="303">
        <v>347</v>
      </c>
      <c r="G13" s="304">
        <v>78</v>
      </c>
      <c r="H13" s="302">
        <f t="shared" si="1"/>
        <v>425</v>
      </c>
    </row>
    <row r="14" spans="2:8" ht="18" customHeight="1" thickBot="1">
      <c r="B14" s="104" t="s">
        <v>82</v>
      </c>
      <c r="C14" s="303">
        <v>15</v>
      </c>
      <c r="D14" s="304">
        <v>1</v>
      </c>
      <c r="E14" s="301">
        <f t="shared" si="0"/>
        <v>16</v>
      </c>
      <c r="F14" s="303">
        <v>69</v>
      </c>
      <c r="G14" s="304">
        <v>3</v>
      </c>
      <c r="H14" s="302">
        <f t="shared" si="1"/>
        <v>72</v>
      </c>
    </row>
    <row r="15" spans="2:8" ht="18" customHeight="1" thickBot="1">
      <c r="B15" s="104" t="s">
        <v>30</v>
      </c>
      <c r="C15" s="303">
        <v>142</v>
      </c>
      <c r="D15" s="304">
        <v>18</v>
      </c>
      <c r="E15" s="301">
        <f t="shared" si="0"/>
        <v>160</v>
      </c>
      <c r="F15" s="303">
        <v>341</v>
      </c>
      <c r="G15" s="304">
        <v>81</v>
      </c>
      <c r="H15" s="302">
        <f t="shared" si="1"/>
        <v>422</v>
      </c>
    </row>
    <row r="16" spans="2:8" ht="18" customHeight="1" thickBot="1">
      <c r="B16" s="104" t="s">
        <v>83</v>
      </c>
      <c r="C16" s="303">
        <v>51</v>
      </c>
      <c r="D16" s="304">
        <v>6</v>
      </c>
      <c r="E16" s="301">
        <f t="shared" si="0"/>
        <v>57</v>
      </c>
      <c r="F16" s="303">
        <v>131</v>
      </c>
      <c r="G16" s="304">
        <v>37</v>
      </c>
      <c r="H16" s="302">
        <f t="shared" si="1"/>
        <v>168</v>
      </c>
    </row>
    <row r="17" spans="2:8" ht="18" customHeight="1" thickBot="1">
      <c r="B17" s="104" t="s">
        <v>84</v>
      </c>
      <c r="C17" s="303">
        <v>55</v>
      </c>
      <c r="D17" s="304">
        <v>14</v>
      </c>
      <c r="E17" s="301">
        <f t="shared" si="0"/>
        <v>69</v>
      </c>
      <c r="F17" s="303">
        <v>288</v>
      </c>
      <c r="G17" s="304">
        <v>64</v>
      </c>
      <c r="H17" s="302">
        <f t="shared" si="1"/>
        <v>352</v>
      </c>
    </row>
    <row r="18" spans="2:8" ht="18" customHeight="1" thickBot="1">
      <c r="B18" s="104" t="s">
        <v>85</v>
      </c>
      <c r="C18" s="303">
        <v>71</v>
      </c>
      <c r="D18" s="304">
        <v>22</v>
      </c>
      <c r="E18" s="301">
        <f t="shared" si="0"/>
        <v>93</v>
      </c>
      <c r="F18" s="303">
        <v>611</v>
      </c>
      <c r="G18" s="304">
        <v>154</v>
      </c>
      <c r="H18" s="302">
        <f t="shared" si="1"/>
        <v>765</v>
      </c>
    </row>
    <row r="19" spans="2:8" ht="18" customHeight="1" thickBot="1">
      <c r="B19" s="105" t="s">
        <v>1</v>
      </c>
      <c r="C19" s="305">
        <v>12</v>
      </c>
      <c r="D19" s="306">
        <v>4</v>
      </c>
      <c r="E19" s="307">
        <f t="shared" si="0"/>
        <v>16</v>
      </c>
      <c r="F19" s="305">
        <v>74</v>
      </c>
      <c r="G19" s="306">
        <v>22</v>
      </c>
      <c r="H19" s="308">
        <f t="shared" si="1"/>
        <v>96</v>
      </c>
    </row>
    <row r="20" spans="2:8" ht="18" customHeight="1" thickBot="1" thickTop="1">
      <c r="B20" s="85" t="s">
        <v>2</v>
      </c>
      <c r="C20" s="309">
        <f>SUM(C7:C19)</f>
        <v>1585</v>
      </c>
      <c r="D20" s="310">
        <f>SUM(D7:D19)</f>
        <v>248</v>
      </c>
      <c r="E20" s="311">
        <f t="shared" si="0"/>
        <v>1833</v>
      </c>
      <c r="F20" s="309">
        <f>SUM(F7:F19)</f>
        <v>7198</v>
      </c>
      <c r="G20" s="310">
        <f>SUM(G7:G19)</f>
        <v>1487</v>
      </c>
      <c r="H20" s="312">
        <f t="shared" si="1"/>
        <v>8685</v>
      </c>
    </row>
    <row r="21" spans="2:8" ht="18" customHeight="1" thickTop="1">
      <c r="B21" s="459" t="s">
        <v>206</v>
      </c>
      <c r="C21" s="459"/>
      <c r="D21" s="459"/>
      <c r="E21" s="459"/>
      <c r="F21" s="459"/>
      <c r="G21" s="459"/>
      <c r="H21" s="459"/>
    </row>
    <row r="22" spans="2:8" ht="12.75">
      <c r="B22" s="52"/>
      <c r="C22" s="52"/>
      <c r="D22" s="52"/>
      <c r="E22" s="52"/>
      <c r="F22" s="52"/>
      <c r="G22" s="52"/>
      <c r="H22" s="52"/>
    </row>
    <row r="23" spans="2:8" ht="15" customHeight="1">
      <c r="B23" s="52"/>
      <c r="C23" s="52"/>
      <c r="D23" s="52"/>
      <c r="E23" s="52"/>
      <c r="F23" s="52"/>
      <c r="G23" s="52"/>
      <c r="H23" s="52"/>
    </row>
    <row r="24" spans="2:8" ht="15" customHeight="1">
      <c r="B24" s="52"/>
      <c r="C24" s="52"/>
      <c r="D24" s="52"/>
      <c r="E24" s="52"/>
      <c r="F24" s="52"/>
      <c r="G24" s="52"/>
      <c r="H24" s="52"/>
    </row>
    <row r="25" spans="2:8" ht="15" customHeight="1">
      <c r="B25" s="52"/>
      <c r="C25" s="52"/>
      <c r="D25" s="52"/>
      <c r="E25" s="52"/>
      <c r="F25" s="52"/>
      <c r="G25" s="52"/>
      <c r="H25" s="52"/>
    </row>
    <row r="26" spans="2:8" ht="15" customHeight="1">
      <c r="B26" s="52"/>
      <c r="C26" s="52"/>
      <c r="D26" s="52"/>
      <c r="E26" s="52"/>
      <c r="F26" s="52"/>
      <c r="G26" s="52"/>
      <c r="H26" s="52"/>
    </row>
    <row r="27" spans="2:8" ht="15" customHeight="1">
      <c r="B27" s="52"/>
      <c r="C27" s="52"/>
      <c r="D27" s="52"/>
      <c r="E27" s="52"/>
      <c r="F27" s="52"/>
      <c r="G27" s="52"/>
      <c r="H27" s="52"/>
    </row>
    <row r="28" spans="2:8" ht="15" customHeight="1">
      <c r="B28" s="52"/>
      <c r="C28" s="52"/>
      <c r="D28" s="52"/>
      <c r="E28" s="52"/>
      <c r="F28" s="52"/>
      <c r="G28" s="52"/>
      <c r="H28" s="52"/>
    </row>
    <row r="29" spans="2:8" ht="15" customHeight="1">
      <c r="B29" s="52"/>
      <c r="C29" s="52"/>
      <c r="D29" s="52"/>
      <c r="E29" s="52"/>
      <c r="F29" s="52"/>
      <c r="G29" s="52"/>
      <c r="H29" s="52"/>
    </row>
    <row r="30" spans="2:8" ht="15" customHeight="1">
      <c r="B30" s="52"/>
      <c r="C30" s="52"/>
      <c r="D30" s="52"/>
      <c r="E30" s="52"/>
      <c r="F30" s="52"/>
      <c r="G30" s="52"/>
      <c r="H30" s="52"/>
    </row>
    <row r="31" spans="2:8" ht="15" customHeight="1">
      <c r="B31" s="52"/>
      <c r="C31" s="52"/>
      <c r="D31" s="52"/>
      <c r="E31" s="52"/>
      <c r="F31" s="52"/>
      <c r="G31" s="52"/>
      <c r="H31" s="52"/>
    </row>
    <row r="32" spans="2:8" ht="15" customHeight="1">
      <c r="B32" s="52"/>
      <c r="C32" s="52"/>
      <c r="D32" s="52"/>
      <c r="E32" s="52"/>
      <c r="F32" s="52"/>
      <c r="G32" s="52"/>
      <c r="H32" s="52"/>
    </row>
    <row r="33" spans="2:8" ht="15" customHeight="1">
      <c r="B33" s="52"/>
      <c r="C33" s="52"/>
      <c r="D33" s="52"/>
      <c r="E33" s="52"/>
      <c r="F33" s="52"/>
      <c r="G33" s="52"/>
      <c r="H33" s="52"/>
    </row>
    <row r="34" spans="2:8" ht="24.75" customHeight="1">
      <c r="B34" s="52"/>
      <c r="C34" s="52"/>
      <c r="D34" s="52"/>
      <c r="E34" s="52"/>
      <c r="F34" s="52"/>
      <c r="G34" s="52"/>
      <c r="H34" s="52"/>
    </row>
    <row r="35" ht="24.75" customHeight="1"/>
    <row r="36" ht="24.75" customHeight="1"/>
  </sheetData>
  <mergeCells count="7">
    <mergeCell ref="B21:H21"/>
    <mergeCell ref="B3:H3"/>
    <mergeCell ref="H5:H6"/>
    <mergeCell ref="B5:B6"/>
    <mergeCell ref="F5:G5"/>
    <mergeCell ref="E5:E6"/>
    <mergeCell ref="C5:D5"/>
  </mergeCells>
  <printOptions horizontalCentered="1" verticalCentered="1"/>
  <pageMargins left="1.141732283464567" right="1.141732283464567" top="0.6692913385826772" bottom="0.7480314960629921" header="0.31496062992125984" footer="0.5118110236220472"/>
  <pageSetup horizontalDpi="600" verticalDpi="600" orientation="landscape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ورقة271"/>
  <dimension ref="B1:S19"/>
  <sheetViews>
    <sheetView rightToLeft="1" zoomScale="75" zoomScaleNormal="75" workbookViewId="0" topLeftCell="A1">
      <selection activeCell="C4" sqref="C4:V4"/>
    </sheetView>
  </sheetViews>
  <sheetFormatPr defaultColWidth="9.140625" defaultRowHeight="12.75"/>
  <cols>
    <col min="4" max="4" width="12.7109375" style="0" customWidth="1"/>
    <col min="5" max="5" width="17.28125" style="0" customWidth="1"/>
    <col min="6" max="8" width="12.7109375" style="0" customWidth="1"/>
    <col min="9" max="9" width="16.57421875" style="0" customWidth="1"/>
    <col min="10" max="10" width="16.8515625" style="0" customWidth="1"/>
    <col min="11" max="11" width="14.7109375" style="0" customWidth="1"/>
    <col min="12" max="12" width="6.140625" style="0" customWidth="1"/>
    <col min="13" max="14" width="5.7109375" style="0" customWidth="1"/>
    <col min="15" max="15" width="10.7109375" style="0" customWidth="1"/>
    <col min="16" max="16" width="9.8515625" style="0" customWidth="1"/>
    <col min="17" max="17" width="10.140625" style="0" customWidth="1"/>
    <col min="18" max="18" width="12.7109375" style="0" customWidth="1"/>
    <col min="19" max="19" width="11.28125" style="0" customWidth="1"/>
  </cols>
  <sheetData>
    <row r="1" spans="2:19" ht="26.25">
      <c r="B1" s="357" t="s">
        <v>202</v>
      </c>
      <c r="C1" s="357"/>
      <c r="D1" s="357"/>
      <c r="E1" s="357"/>
      <c r="F1" s="357"/>
      <c r="G1" s="357"/>
      <c r="H1" s="357"/>
      <c r="I1" s="357"/>
      <c r="J1" s="357"/>
      <c r="K1" s="357"/>
      <c r="L1" s="39"/>
      <c r="M1" s="39"/>
      <c r="N1" s="39"/>
      <c r="O1" s="39"/>
      <c r="P1" s="39"/>
      <c r="Q1" s="39"/>
      <c r="R1" s="39"/>
      <c r="S1" s="39"/>
    </row>
    <row r="2" ht="19.5" customHeight="1" thickBot="1">
      <c r="B2" s="190" t="s">
        <v>124</v>
      </c>
    </row>
    <row r="3" spans="2:11" ht="90" customHeight="1" thickBot="1" thickTop="1">
      <c r="B3" s="130"/>
      <c r="C3" s="131" t="s">
        <v>88</v>
      </c>
      <c r="D3" s="470" t="s">
        <v>170</v>
      </c>
      <c r="E3" s="472" t="s">
        <v>61</v>
      </c>
      <c r="F3" s="472" t="s">
        <v>171</v>
      </c>
      <c r="G3" s="472" t="s">
        <v>172</v>
      </c>
      <c r="H3" s="472" t="s">
        <v>169</v>
      </c>
      <c r="I3" s="472" t="s">
        <v>173</v>
      </c>
      <c r="J3" s="474" t="s">
        <v>128</v>
      </c>
      <c r="K3" s="469" t="s">
        <v>2</v>
      </c>
    </row>
    <row r="4" spans="2:11" ht="19.5" customHeight="1" thickBot="1" thickTop="1">
      <c r="B4" s="132" t="s">
        <v>184</v>
      </c>
      <c r="C4" s="133"/>
      <c r="D4" s="471"/>
      <c r="E4" s="473"/>
      <c r="F4" s="473"/>
      <c r="G4" s="473"/>
      <c r="H4" s="473"/>
      <c r="I4" s="473"/>
      <c r="J4" s="475"/>
      <c r="K4" s="469"/>
    </row>
    <row r="5" spans="2:11" ht="25.5" customHeight="1" thickBot="1" thickTop="1">
      <c r="B5" s="478" t="s">
        <v>75</v>
      </c>
      <c r="C5" s="479"/>
      <c r="D5" s="291">
        <v>13</v>
      </c>
      <c r="E5" s="292">
        <v>571</v>
      </c>
      <c r="F5" s="292">
        <v>20</v>
      </c>
      <c r="G5" s="292">
        <v>1242</v>
      </c>
      <c r="H5" s="292">
        <v>46</v>
      </c>
      <c r="I5" s="292">
        <v>11</v>
      </c>
      <c r="J5" s="292">
        <v>51</v>
      </c>
      <c r="K5" s="134">
        <f aca="true" t="shared" si="0" ref="K5:K17">SUM(D5:J5)</f>
        <v>1954</v>
      </c>
    </row>
    <row r="6" spans="2:11" ht="25.5" customHeight="1" thickBot="1" thickTop="1">
      <c r="B6" s="476" t="s">
        <v>118</v>
      </c>
      <c r="C6" s="477"/>
      <c r="D6" s="291">
        <v>45</v>
      </c>
      <c r="E6" s="292">
        <v>564</v>
      </c>
      <c r="F6" s="292">
        <v>29</v>
      </c>
      <c r="G6" s="292">
        <v>1180</v>
      </c>
      <c r="H6" s="292">
        <v>125</v>
      </c>
      <c r="I6" s="292">
        <v>427</v>
      </c>
      <c r="J6" s="292">
        <v>16</v>
      </c>
      <c r="K6" s="134">
        <f t="shared" si="0"/>
        <v>2386</v>
      </c>
    </row>
    <row r="7" spans="2:11" ht="25.5" customHeight="1" thickBot="1" thickTop="1">
      <c r="B7" s="476" t="s">
        <v>119</v>
      </c>
      <c r="C7" s="477"/>
      <c r="D7" s="291">
        <v>29</v>
      </c>
      <c r="E7" s="292">
        <v>1436</v>
      </c>
      <c r="F7" s="292">
        <v>94</v>
      </c>
      <c r="G7" s="292">
        <v>3273</v>
      </c>
      <c r="H7" s="292">
        <v>113</v>
      </c>
      <c r="I7" s="292">
        <v>26</v>
      </c>
      <c r="J7" s="292">
        <v>28</v>
      </c>
      <c r="K7" s="134">
        <f t="shared" si="0"/>
        <v>4999</v>
      </c>
    </row>
    <row r="8" spans="2:11" ht="25.5" customHeight="1" thickBot="1" thickTop="1">
      <c r="B8" s="476" t="s">
        <v>78</v>
      </c>
      <c r="C8" s="477"/>
      <c r="D8" s="291">
        <v>18</v>
      </c>
      <c r="E8" s="292">
        <v>404</v>
      </c>
      <c r="F8" s="292">
        <v>11</v>
      </c>
      <c r="G8" s="292">
        <v>508</v>
      </c>
      <c r="H8" s="292">
        <v>28</v>
      </c>
      <c r="I8" s="292">
        <v>18</v>
      </c>
      <c r="J8" s="292">
        <v>23</v>
      </c>
      <c r="K8" s="134">
        <f t="shared" si="0"/>
        <v>1010</v>
      </c>
    </row>
    <row r="9" spans="2:11" ht="25.5" customHeight="1" thickBot="1" thickTop="1">
      <c r="B9" s="476" t="s">
        <v>120</v>
      </c>
      <c r="C9" s="477"/>
      <c r="D9" s="291">
        <v>7</v>
      </c>
      <c r="E9" s="292">
        <v>298</v>
      </c>
      <c r="F9" s="292">
        <v>7</v>
      </c>
      <c r="G9" s="292">
        <v>293</v>
      </c>
      <c r="H9" s="292">
        <v>25</v>
      </c>
      <c r="I9" s="292">
        <v>3</v>
      </c>
      <c r="J9" s="292">
        <v>28</v>
      </c>
      <c r="K9" s="134">
        <f t="shared" si="0"/>
        <v>661</v>
      </c>
    </row>
    <row r="10" spans="2:11" ht="25.5" customHeight="1" thickBot="1" thickTop="1">
      <c r="B10" s="476" t="s">
        <v>80</v>
      </c>
      <c r="C10" s="477"/>
      <c r="D10" s="291">
        <v>19</v>
      </c>
      <c r="E10" s="292">
        <v>1090</v>
      </c>
      <c r="F10" s="292">
        <v>13</v>
      </c>
      <c r="G10" s="292">
        <v>1943</v>
      </c>
      <c r="H10" s="292">
        <v>62</v>
      </c>
      <c r="I10" s="292">
        <v>18</v>
      </c>
      <c r="J10" s="292">
        <v>22</v>
      </c>
      <c r="K10" s="134">
        <f t="shared" si="0"/>
        <v>3167</v>
      </c>
    </row>
    <row r="11" spans="2:11" ht="25.5" customHeight="1" thickBot="1" thickTop="1">
      <c r="B11" s="476" t="s">
        <v>121</v>
      </c>
      <c r="C11" s="477"/>
      <c r="D11" s="291">
        <v>0</v>
      </c>
      <c r="E11" s="292">
        <v>197</v>
      </c>
      <c r="F11" s="292">
        <v>4</v>
      </c>
      <c r="G11" s="292">
        <v>112</v>
      </c>
      <c r="H11" s="292">
        <v>14</v>
      </c>
      <c r="I11" s="292">
        <v>5</v>
      </c>
      <c r="J11" s="292">
        <v>10</v>
      </c>
      <c r="K11" s="134">
        <f t="shared" si="0"/>
        <v>342</v>
      </c>
    </row>
    <row r="12" spans="2:11" ht="25.5" customHeight="1" thickBot="1" thickTop="1">
      <c r="B12" s="476" t="s">
        <v>82</v>
      </c>
      <c r="C12" s="477"/>
      <c r="D12" s="291">
        <v>0</v>
      </c>
      <c r="E12" s="292">
        <v>126</v>
      </c>
      <c r="F12" s="292">
        <v>1</v>
      </c>
      <c r="G12" s="292">
        <v>105</v>
      </c>
      <c r="H12" s="292">
        <v>6</v>
      </c>
      <c r="I12" s="292">
        <v>3</v>
      </c>
      <c r="J12" s="292">
        <v>1</v>
      </c>
      <c r="K12" s="134">
        <f t="shared" si="0"/>
        <v>242</v>
      </c>
    </row>
    <row r="13" spans="2:11" ht="25.5" customHeight="1" thickBot="1" thickTop="1">
      <c r="B13" s="476" t="s">
        <v>30</v>
      </c>
      <c r="C13" s="477"/>
      <c r="D13" s="291">
        <v>38</v>
      </c>
      <c r="E13" s="292">
        <v>227</v>
      </c>
      <c r="F13" s="292">
        <v>11</v>
      </c>
      <c r="G13" s="292">
        <v>155</v>
      </c>
      <c r="H13" s="292">
        <v>19</v>
      </c>
      <c r="I13" s="292">
        <v>21</v>
      </c>
      <c r="J13" s="292">
        <v>3</v>
      </c>
      <c r="K13" s="134">
        <f t="shared" si="0"/>
        <v>474</v>
      </c>
    </row>
    <row r="14" spans="2:11" ht="25.5" customHeight="1" thickBot="1" thickTop="1">
      <c r="B14" s="476" t="s">
        <v>83</v>
      </c>
      <c r="C14" s="477"/>
      <c r="D14" s="291">
        <v>0</v>
      </c>
      <c r="E14" s="292">
        <v>157</v>
      </c>
      <c r="F14" s="292">
        <v>4</v>
      </c>
      <c r="G14" s="292">
        <v>361</v>
      </c>
      <c r="H14" s="292">
        <v>9</v>
      </c>
      <c r="I14" s="292">
        <v>7</v>
      </c>
      <c r="J14" s="292">
        <v>5</v>
      </c>
      <c r="K14" s="134">
        <f t="shared" si="0"/>
        <v>543</v>
      </c>
    </row>
    <row r="15" spans="2:11" ht="25.5" customHeight="1" thickBot="1" thickTop="1">
      <c r="B15" s="476" t="s">
        <v>84</v>
      </c>
      <c r="C15" s="477"/>
      <c r="D15" s="291">
        <v>0</v>
      </c>
      <c r="E15" s="292">
        <v>147</v>
      </c>
      <c r="F15" s="292">
        <v>0</v>
      </c>
      <c r="G15" s="292">
        <v>138</v>
      </c>
      <c r="H15" s="292">
        <v>6</v>
      </c>
      <c r="I15" s="292">
        <v>2</v>
      </c>
      <c r="J15" s="292">
        <v>3</v>
      </c>
      <c r="K15" s="134">
        <f t="shared" si="0"/>
        <v>296</v>
      </c>
    </row>
    <row r="16" spans="2:11" ht="25.5" customHeight="1" thickBot="1" thickTop="1">
      <c r="B16" s="476" t="s">
        <v>85</v>
      </c>
      <c r="C16" s="477"/>
      <c r="D16" s="291">
        <v>1</v>
      </c>
      <c r="E16" s="292">
        <v>390</v>
      </c>
      <c r="F16" s="292">
        <v>3</v>
      </c>
      <c r="G16" s="292">
        <v>40</v>
      </c>
      <c r="H16" s="292">
        <v>54</v>
      </c>
      <c r="I16" s="292">
        <v>33</v>
      </c>
      <c r="J16" s="292">
        <v>8</v>
      </c>
      <c r="K16" s="134">
        <f t="shared" si="0"/>
        <v>529</v>
      </c>
    </row>
    <row r="17" spans="2:11" ht="25.5" customHeight="1" thickBot="1" thickTop="1">
      <c r="B17" s="482" t="s">
        <v>122</v>
      </c>
      <c r="C17" s="483"/>
      <c r="D17" s="291">
        <v>1</v>
      </c>
      <c r="E17" s="292">
        <v>32</v>
      </c>
      <c r="F17" s="292">
        <v>0</v>
      </c>
      <c r="G17" s="292">
        <v>36</v>
      </c>
      <c r="H17" s="292">
        <v>3</v>
      </c>
      <c r="I17" s="292">
        <v>2</v>
      </c>
      <c r="J17" s="292">
        <v>2</v>
      </c>
      <c r="K17" s="134">
        <f t="shared" si="0"/>
        <v>76</v>
      </c>
    </row>
    <row r="18" spans="2:11" ht="25.5" customHeight="1" thickBot="1" thickTop="1">
      <c r="B18" s="480" t="s">
        <v>2</v>
      </c>
      <c r="C18" s="481"/>
      <c r="D18" s="135">
        <f aca="true" t="shared" si="1" ref="D18:K18">SUM(D5:D17)</f>
        <v>171</v>
      </c>
      <c r="E18" s="134">
        <f t="shared" si="1"/>
        <v>5639</v>
      </c>
      <c r="F18" s="134">
        <f>SUM(F5:F17)</f>
        <v>197</v>
      </c>
      <c r="G18" s="134">
        <f t="shared" si="1"/>
        <v>9386</v>
      </c>
      <c r="H18" s="134">
        <f t="shared" si="1"/>
        <v>510</v>
      </c>
      <c r="I18" s="134">
        <f t="shared" si="1"/>
        <v>576</v>
      </c>
      <c r="J18" s="134">
        <f t="shared" si="1"/>
        <v>200</v>
      </c>
      <c r="K18" s="134">
        <f t="shared" si="1"/>
        <v>16679</v>
      </c>
    </row>
    <row r="19" spans="2:3" ht="25.5" customHeight="1" thickTop="1">
      <c r="B19" s="348"/>
      <c r="C19" s="348"/>
    </row>
  </sheetData>
  <mergeCells count="24">
    <mergeCell ref="B1:K1"/>
    <mergeCell ref="B18:C18"/>
    <mergeCell ref="B19:C19"/>
    <mergeCell ref="B16:C16"/>
    <mergeCell ref="B17:C17"/>
    <mergeCell ref="B12:C12"/>
    <mergeCell ref="B13:C13"/>
    <mergeCell ref="B14:C14"/>
    <mergeCell ref="B15:C15"/>
    <mergeCell ref="B8:C8"/>
    <mergeCell ref="B9:C9"/>
    <mergeCell ref="B10:C10"/>
    <mergeCell ref="B11:C11"/>
    <mergeCell ref="B5:C5"/>
    <mergeCell ref="B6:C6"/>
    <mergeCell ref="B7:C7"/>
    <mergeCell ref="K3:K4"/>
    <mergeCell ref="D3:D4"/>
    <mergeCell ref="H3:H4"/>
    <mergeCell ref="G3:G4"/>
    <mergeCell ref="F3:F4"/>
    <mergeCell ref="E3:E4"/>
    <mergeCell ref="J3:J4"/>
    <mergeCell ref="I3:I4"/>
  </mergeCells>
  <printOptions horizontalCentered="1" verticalCentered="1"/>
  <pageMargins left="0.7480314960629921" right="0.7480314960629921" top="0.6692913385826772" bottom="0.984251968503937" header="0.1968503937007874" footer="0.5118110236220472"/>
  <pageSetup horizontalDpi="600" verticalDpi="600" orientation="landscape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ورقة571"/>
  <dimension ref="B1:U19"/>
  <sheetViews>
    <sheetView rightToLeft="1" zoomScale="75" zoomScaleNormal="75" workbookViewId="0" topLeftCell="A1">
      <selection activeCell="C4" sqref="C3:V4"/>
    </sheetView>
  </sheetViews>
  <sheetFormatPr defaultColWidth="9.140625" defaultRowHeight="12.75"/>
  <cols>
    <col min="4" max="12" width="12.7109375" style="0" customWidth="1"/>
    <col min="13" max="13" width="18.57421875" style="0" customWidth="1"/>
    <col min="14" max="14" width="5.8515625" style="0" customWidth="1"/>
    <col min="15" max="16" width="5.7109375" style="0" customWidth="1"/>
    <col min="18" max="18" width="9.57421875" style="0" customWidth="1"/>
    <col min="19" max="19" width="10.140625" style="0" customWidth="1"/>
    <col min="20" max="20" width="12.7109375" style="0" customWidth="1"/>
    <col min="21" max="21" width="11.28125" style="0" customWidth="1"/>
  </cols>
  <sheetData>
    <row r="1" spans="2:21" ht="26.25">
      <c r="B1" s="498" t="s">
        <v>201</v>
      </c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500"/>
      <c r="N1" s="39"/>
      <c r="O1" s="39"/>
      <c r="P1" s="39"/>
      <c r="Q1" s="39"/>
      <c r="R1" s="39"/>
      <c r="S1" s="39"/>
      <c r="T1" s="39"/>
      <c r="U1" s="39"/>
    </row>
    <row r="2" ht="19.5" customHeight="1" thickBot="1">
      <c r="B2" s="190" t="s">
        <v>129</v>
      </c>
    </row>
    <row r="3" spans="2:13" ht="90" customHeight="1" thickTop="1">
      <c r="B3" s="170"/>
      <c r="C3" s="171" t="s">
        <v>35</v>
      </c>
      <c r="D3" s="503" t="s">
        <v>97</v>
      </c>
      <c r="E3" s="492" t="s">
        <v>98</v>
      </c>
      <c r="F3" s="492" t="s">
        <v>125</v>
      </c>
      <c r="G3" s="492" t="s">
        <v>100</v>
      </c>
      <c r="H3" s="492" t="s">
        <v>126</v>
      </c>
      <c r="I3" s="492" t="s">
        <v>127</v>
      </c>
      <c r="J3" s="490" t="s">
        <v>128</v>
      </c>
      <c r="K3" s="494" t="s">
        <v>130</v>
      </c>
      <c r="L3" s="494" t="s">
        <v>218</v>
      </c>
      <c r="M3" s="496" t="s">
        <v>2</v>
      </c>
    </row>
    <row r="4" spans="2:13" ht="19.5" customHeight="1" thickBot="1">
      <c r="B4" s="172" t="s">
        <v>184</v>
      </c>
      <c r="C4" s="173"/>
      <c r="D4" s="504"/>
      <c r="E4" s="493"/>
      <c r="F4" s="493"/>
      <c r="G4" s="493"/>
      <c r="H4" s="493"/>
      <c r="I4" s="493"/>
      <c r="J4" s="491"/>
      <c r="K4" s="495"/>
      <c r="L4" s="495"/>
      <c r="M4" s="497"/>
    </row>
    <row r="5" spans="2:13" ht="25.5" customHeight="1" thickBot="1" thickTop="1">
      <c r="B5" s="501" t="s">
        <v>75</v>
      </c>
      <c r="C5" s="502"/>
      <c r="D5" s="57">
        <v>12</v>
      </c>
      <c r="E5" s="57">
        <v>596</v>
      </c>
      <c r="F5" s="57">
        <v>19</v>
      </c>
      <c r="G5" s="57">
        <v>1217</v>
      </c>
      <c r="H5" s="57">
        <v>46</v>
      </c>
      <c r="I5" s="57">
        <v>7</v>
      </c>
      <c r="J5" s="57">
        <v>49</v>
      </c>
      <c r="K5" s="57">
        <v>8</v>
      </c>
      <c r="L5" s="57"/>
      <c r="M5" s="128">
        <f aca="true" t="shared" si="0" ref="M5:M17">SUM(D5:L5)</f>
        <v>1954</v>
      </c>
    </row>
    <row r="6" spans="2:13" ht="25.5" customHeight="1" thickBot="1" thickTop="1">
      <c r="B6" s="486" t="s">
        <v>118</v>
      </c>
      <c r="C6" s="487"/>
      <c r="D6" s="57">
        <v>45</v>
      </c>
      <c r="E6" s="57">
        <v>578</v>
      </c>
      <c r="F6" s="57">
        <v>30</v>
      </c>
      <c r="G6" s="57">
        <v>1158</v>
      </c>
      <c r="H6" s="57">
        <v>110</v>
      </c>
      <c r="I6" s="57">
        <v>58</v>
      </c>
      <c r="J6" s="57">
        <v>11</v>
      </c>
      <c r="K6" s="57">
        <v>394</v>
      </c>
      <c r="L6" s="57">
        <v>2</v>
      </c>
      <c r="M6" s="128">
        <f t="shared" si="0"/>
        <v>2386</v>
      </c>
    </row>
    <row r="7" spans="2:13" ht="25.5" customHeight="1" thickBot="1" thickTop="1">
      <c r="B7" s="486" t="s">
        <v>119</v>
      </c>
      <c r="C7" s="487"/>
      <c r="D7" s="57">
        <v>25</v>
      </c>
      <c r="E7" s="57">
        <v>1420</v>
      </c>
      <c r="F7" s="57">
        <v>90</v>
      </c>
      <c r="G7" s="57">
        <v>3277</v>
      </c>
      <c r="H7" s="57">
        <v>117</v>
      </c>
      <c r="I7" s="57">
        <v>18</v>
      </c>
      <c r="J7" s="57">
        <v>30</v>
      </c>
      <c r="K7" s="57">
        <v>22</v>
      </c>
      <c r="L7" s="57">
        <v>0</v>
      </c>
      <c r="M7" s="128">
        <f t="shared" si="0"/>
        <v>4999</v>
      </c>
    </row>
    <row r="8" spans="2:13" ht="25.5" customHeight="1" thickBot="1" thickTop="1">
      <c r="B8" s="486" t="s">
        <v>78</v>
      </c>
      <c r="C8" s="487"/>
      <c r="D8" s="57">
        <v>13</v>
      </c>
      <c r="E8" s="57">
        <v>409</v>
      </c>
      <c r="F8" s="57">
        <v>10</v>
      </c>
      <c r="G8" s="57">
        <v>502</v>
      </c>
      <c r="H8" s="57">
        <v>27</v>
      </c>
      <c r="I8" s="57">
        <v>7</v>
      </c>
      <c r="J8" s="57">
        <v>22</v>
      </c>
      <c r="K8" s="57">
        <v>20</v>
      </c>
      <c r="L8" s="57">
        <v>0</v>
      </c>
      <c r="M8" s="128">
        <f t="shared" si="0"/>
        <v>1010</v>
      </c>
    </row>
    <row r="9" spans="2:13" ht="25.5" customHeight="1" thickBot="1" thickTop="1">
      <c r="B9" s="486" t="s">
        <v>120</v>
      </c>
      <c r="C9" s="487"/>
      <c r="D9" s="57">
        <v>7</v>
      </c>
      <c r="E9" s="57">
        <v>285</v>
      </c>
      <c r="F9" s="57">
        <v>6</v>
      </c>
      <c r="G9" s="57">
        <v>305</v>
      </c>
      <c r="H9" s="57">
        <v>25</v>
      </c>
      <c r="I9" s="57">
        <v>1</v>
      </c>
      <c r="J9" s="57">
        <v>27</v>
      </c>
      <c r="K9" s="57">
        <v>5</v>
      </c>
      <c r="L9" s="57">
        <v>0</v>
      </c>
      <c r="M9" s="128">
        <f t="shared" si="0"/>
        <v>661</v>
      </c>
    </row>
    <row r="10" spans="2:13" ht="25.5" customHeight="1" thickBot="1" thickTop="1">
      <c r="B10" s="486" t="s">
        <v>80</v>
      </c>
      <c r="C10" s="487"/>
      <c r="D10" s="57">
        <v>21</v>
      </c>
      <c r="E10" s="57">
        <v>1098</v>
      </c>
      <c r="F10" s="57">
        <v>14</v>
      </c>
      <c r="G10" s="57">
        <v>1931</v>
      </c>
      <c r="H10" s="57">
        <v>53</v>
      </c>
      <c r="I10" s="57">
        <v>13</v>
      </c>
      <c r="J10" s="57">
        <v>22</v>
      </c>
      <c r="K10" s="57">
        <v>15</v>
      </c>
      <c r="L10" s="57">
        <v>0</v>
      </c>
      <c r="M10" s="128">
        <f t="shared" si="0"/>
        <v>3167</v>
      </c>
    </row>
    <row r="11" spans="2:13" ht="25.5" customHeight="1" thickBot="1" thickTop="1">
      <c r="B11" s="486" t="s">
        <v>121</v>
      </c>
      <c r="C11" s="487"/>
      <c r="D11" s="57">
        <v>1</v>
      </c>
      <c r="E11" s="57">
        <v>188</v>
      </c>
      <c r="F11" s="57">
        <v>4</v>
      </c>
      <c r="G11" s="57">
        <v>118</v>
      </c>
      <c r="H11" s="57">
        <v>15</v>
      </c>
      <c r="I11" s="57">
        <v>3</v>
      </c>
      <c r="J11" s="57">
        <v>10</v>
      </c>
      <c r="K11" s="57">
        <v>3</v>
      </c>
      <c r="L11" s="57">
        <v>0</v>
      </c>
      <c r="M11" s="128">
        <f t="shared" si="0"/>
        <v>342</v>
      </c>
    </row>
    <row r="12" spans="2:13" ht="25.5" customHeight="1" thickBot="1" thickTop="1">
      <c r="B12" s="486" t="s">
        <v>82</v>
      </c>
      <c r="C12" s="487"/>
      <c r="D12" s="57">
        <v>0</v>
      </c>
      <c r="E12" s="57">
        <v>126</v>
      </c>
      <c r="F12" s="57">
        <v>1</v>
      </c>
      <c r="G12" s="57">
        <v>102</v>
      </c>
      <c r="H12" s="57">
        <v>5</v>
      </c>
      <c r="I12" s="57">
        <v>1</v>
      </c>
      <c r="J12" s="57">
        <v>0</v>
      </c>
      <c r="K12" s="57">
        <v>7</v>
      </c>
      <c r="L12" s="57">
        <v>0</v>
      </c>
      <c r="M12" s="128">
        <f t="shared" si="0"/>
        <v>242</v>
      </c>
    </row>
    <row r="13" spans="2:13" ht="25.5" customHeight="1" thickBot="1" thickTop="1">
      <c r="B13" s="486" t="s">
        <v>30</v>
      </c>
      <c r="C13" s="487"/>
      <c r="D13" s="57">
        <v>35</v>
      </c>
      <c r="E13" s="57">
        <v>225</v>
      </c>
      <c r="F13" s="57">
        <v>13</v>
      </c>
      <c r="G13" s="57">
        <v>154</v>
      </c>
      <c r="H13" s="57">
        <v>16</v>
      </c>
      <c r="I13" s="57">
        <v>12</v>
      </c>
      <c r="J13" s="57">
        <v>5</v>
      </c>
      <c r="K13" s="57">
        <v>14</v>
      </c>
      <c r="L13" s="57">
        <v>0</v>
      </c>
      <c r="M13" s="128">
        <f t="shared" si="0"/>
        <v>474</v>
      </c>
    </row>
    <row r="14" spans="2:13" ht="25.5" customHeight="1" thickBot="1" thickTop="1">
      <c r="B14" s="486" t="s">
        <v>83</v>
      </c>
      <c r="C14" s="487"/>
      <c r="D14" s="57">
        <v>0</v>
      </c>
      <c r="E14" s="57">
        <v>157</v>
      </c>
      <c r="F14" s="57">
        <v>4</v>
      </c>
      <c r="G14" s="57">
        <v>360</v>
      </c>
      <c r="H14" s="57">
        <v>8</v>
      </c>
      <c r="I14" s="57">
        <v>4</v>
      </c>
      <c r="J14" s="57">
        <v>5</v>
      </c>
      <c r="K14" s="57">
        <v>5</v>
      </c>
      <c r="L14" s="57">
        <v>0</v>
      </c>
      <c r="M14" s="128">
        <f t="shared" si="0"/>
        <v>543</v>
      </c>
    </row>
    <row r="15" spans="2:13" ht="25.5" customHeight="1" thickBot="1" thickTop="1">
      <c r="B15" s="486" t="s">
        <v>84</v>
      </c>
      <c r="C15" s="487"/>
      <c r="D15" s="57">
        <v>2</v>
      </c>
      <c r="E15" s="57">
        <v>152</v>
      </c>
      <c r="F15" s="57">
        <v>0</v>
      </c>
      <c r="G15" s="57">
        <v>132</v>
      </c>
      <c r="H15" s="57">
        <v>5</v>
      </c>
      <c r="I15" s="57">
        <v>1</v>
      </c>
      <c r="J15" s="57">
        <v>2</v>
      </c>
      <c r="K15" s="57">
        <v>2</v>
      </c>
      <c r="L15" s="57">
        <v>0</v>
      </c>
      <c r="M15" s="128">
        <f t="shared" si="0"/>
        <v>296</v>
      </c>
    </row>
    <row r="16" spans="2:13" ht="25.5" customHeight="1" thickBot="1" thickTop="1">
      <c r="B16" s="486" t="s">
        <v>85</v>
      </c>
      <c r="C16" s="487"/>
      <c r="D16" s="57">
        <v>2</v>
      </c>
      <c r="E16" s="57">
        <v>381</v>
      </c>
      <c r="F16" s="57">
        <v>2</v>
      </c>
      <c r="G16" s="57">
        <v>48</v>
      </c>
      <c r="H16" s="57">
        <v>42</v>
      </c>
      <c r="I16" s="57">
        <v>7</v>
      </c>
      <c r="J16" s="57">
        <v>7</v>
      </c>
      <c r="K16" s="57">
        <v>40</v>
      </c>
      <c r="L16" s="57">
        <v>0</v>
      </c>
      <c r="M16" s="128">
        <f t="shared" si="0"/>
        <v>529</v>
      </c>
    </row>
    <row r="17" spans="2:13" ht="25.5" customHeight="1" thickBot="1" thickTop="1">
      <c r="B17" s="488" t="s">
        <v>122</v>
      </c>
      <c r="C17" s="489"/>
      <c r="D17" s="57">
        <v>1</v>
      </c>
      <c r="E17" s="57">
        <v>28</v>
      </c>
      <c r="F17" s="57">
        <v>2</v>
      </c>
      <c r="G17" s="57">
        <v>38</v>
      </c>
      <c r="H17" s="57">
        <v>3</v>
      </c>
      <c r="I17" s="57">
        <v>2</v>
      </c>
      <c r="J17" s="57">
        <v>2</v>
      </c>
      <c r="K17" s="57">
        <v>0</v>
      </c>
      <c r="L17" s="57">
        <v>0</v>
      </c>
      <c r="M17" s="128">
        <f t="shared" si="0"/>
        <v>76</v>
      </c>
    </row>
    <row r="18" spans="2:13" ht="25.5" customHeight="1" thickBot="1" thickTop="1">
      <c r="B18" s="484" t="s">
        <v>2</v>
      </c>
      <c r="C18" s="485"/>
      <c r="D18" s="128">
        <f aca="true" t="shared" si="1" ref="D18:L18">SUM(D5:D17)</f>
        <v>164</v>
      </c>
      <c r="E18" s="128">
        <f>SUM(E5:E17)</f>
        <v>5643</v>
      </c>
      <c r="F18" s="128">
        <f t="shared" si="1"/>
        <v>195</v>
      </c>
      <c r="G18" s="128">
        <f t="shared" si="1"/>
        <v>9342</v>
      </c>
      <c r="H18" s="128">
        <f t="shared" si="1"/>
        <v>472</v>
      </c>
      <c r="I18" s="128">
        <f t="shared" si="1"/>
        <v>134</v>
      </c>
      <c r="J18" s="128">
        <f>SUM(J5:J17)</f>
        <v>192</v>
      </c>
      <c r="K18" s="128"/>
      <c r="L18" s="128">
        <f t="shared" si="1"/>
        <v>2</v>
      </c>
      <c r="M18" s="128">
        <f>SUM(M5:M17)</f>
        <v>16679</v>
      </c>
    </row>
    <row r="19" spans="2:3" ht="13.5" thickTop="1">
      <c r="B19" s="348"/>
      <c r="C19" s="348"/>
    </row>
  </sheetData>
  <mergeCells count="26">
    <mergeCell ref="M3:M4"/>
    <mergeCell ref="B1:M1"/>
    <mergeCell ref="B5:C5"/>
    <mergeCell ref="B6:C6"/>
    <mergeCell ref="D3:D4"/>
    <mergeCell ref="H3:H4"/>
    <mergeCell ref="G3:G4"/>
    <mergeCell ref="F3:F4"/>
    <mergeCell ref="E3:E4"/>
    <mergeCell ref="B7:C7"/>
    <mergeCell ref="J3:J4"/>
    <mergeCell ref="I3:I4"/>
    <mergeCell ref="L3:L4"/>
    <mergeCell ref="K3:K4"/>
    <mergeCell ref="B8:C8"/>
    <mergeCell ref="B9:C9"/>
    <mergeCell ref="B10:C10"/>
    <mergeCell ref="B11:C11"/>
    <mergeCell ref="B12:C12"/>
    <mergeCell ref="B13:C13"/>
    <mergeCell ref="B14:C14"/>
    <mergeCell ref="B15:C15"/>
    <mergeCell ref="B18:C18"/>
    <mergeCell ref="B19:C19"/>
    <mergeCell ref="B16:C16"/>
    <mergeCell ref="B17:C17"/>
  </mergeCells>
  <printOptions horizontalCentered="1" verticalCentered="1"/>
  <pageMargins left="0.7480314960629921" right="0.7480314960629921" top="0.8661417322834646" bottom="0.984251968503937" header="0.3937007874015748" footer="0.5118110236220472"/>
  <pageSetup horizontalDpi="600" verticalDpi="600" orientation="landscape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ورقة16"/>
  <dimension ref="B3:AC16"/>
  <sheetViews>
    <sheetView rightToLeft="1" zoomScale="75" zoomScaleNormal="75" workbookViewId="0" topLeftCell="A1">
      <selection activeCell="I11" sqref="I11"/>
    </sheetView>
  </sheetViews>
  <sheetFormatPr defaultColWidth="9.140625" defaultRowHeight="12.75"/>
  <cols>
    <col min="1" max="1" width="8.7109375" style="0" customWidth="1"/>
    <col min="2" max="2" width="17.7109375" style="0" customWidth="1"/>
    <col min="3" max="9" width="12.7109375" style="0" customWidth="1"/>
    <col min="10" max="10" width="16.8515625" style="0" customWidth="1"/>
    <col min="21" max="21" width="18.57421875" style="0" customWidth="1"/>
  </cols>
  <sheetData>
    <row r="2" ht="13.5" thickBot="1"/>
    <row r="3" spans="2:10" ht="21.75" thickBot="1" thickTop="1">
      <c r="B3" s="510" t="s">
        <v>187</v>
      </c>
      <c r="C3" s="511"/>
      <c r="D3" s="511"/>
      <c r="E3" s="511"/>
      <c r="F3" s="511"/>
      <c r="G3" s="511"/>
      <c r="H3" s="511"/>
      <c r="I3" s="511"/>
      <c r="J3" s="512"/>
    </row>
    <row r="4" spans="2:29" ht="19.5" thickBot="1" thickTop="1">
      <c r="B4" s="509" t="s">
        <v>94</v>
      </c>
      <c r="C4" s="509"/>
      <c r="D4" s="509"/>
      <c r="E4" s="509"/>
      <c r="F4" s="509"/>
      <c r="G4" s="509"/>
      <c r="H4" s="509"/>
      <c r="I4" s="509"/>
      <c r="J4" s="509"/>
      <c r="V4" s="43" t="s">
        <v>72</v>
      </c>
      <c r="W4" s="44" t="s">
        <v>50</v>
      </c>
      <c r="AB4" s="45" t="s">
        <v>72</v>
      </c>
      <c r="AC4" s="46" t="s">
        <v>50</v>
      </c>
    </row>
    <row r="5" spans="2:29" ht="22.5" customHeight="1" thickBot="1" thickTop="1">
      <c r="B5" s="513" t="s">
        <v>88</v>
      </c>
      <c r="C5" s="516" t="s">
        <v>9</v>
      </c>
      <c r="D5" s="525" t="s">
        <v>12</v>
      </c>
      <c r="E5" s="526"/>
      <c r="F5" s="526"/>
      <c r="G5" s="526"/>
      <c r="H5" s="526"/>
      <c r="I5" s="527"/>
      <c r="J5" s="519" t="s">
        <v>95</v>
      </c>
      <c r="U5" s="100" t="s">
        <v>97</v>
      </c>
      <c r="V5" s="92">
        <v>55</v>
      </c>
      <c r="W5" s="93">
        <v>12</v>
      </c>
      <c r="AA5" s="100" t="s">
        <v>97</v>
      </c>
      <c r="AB5" s="94">
        <v>143</v>
      </c>
      <c r="AC5" s="95">
        <v>24</v>
      </c>
    </row>
    <row r="6" spans="2:29" ht="22.5" customHeight="1" thickBot="1" thickTop="1">
      <c r="B6" s="514"/>
      <c r="C6" s="517"/>
      <c r="D6" s="522" t="s">
        <v>96</v>
      </c>
      <c r="E6" s="523"/>
      <c r="F6" s="524"/>
      <c r="G6" s="506" t="s">
        <v>47</v>
      </c>
      <c r="H6" s="507"/>
      <c r="I6" s="508"/>
      <c r="J6" s="520"/>
      <c r="U6" s="101" t="s">
        <v>98</v>
      </c>
      <c r="V6" s="96">
        <v>5333</v>
      </c>
      <c r="W6" s="97">
        <v>912</v>
      </c>
      <c r="AA6" s="101" t="s">
        <v>98</v>
      </c>
      <c r="AB6" s="98">
        <v>1259</v>
      </c>
      <c r="AC6" s="99">
        <v>190</v>
      </c>
    </row>
    <row r="7" spans="2:29" ht="22.5" customHeight="1" thickBot="1">
      <c r="B7" s="515"/>
      <c r="C7" s="518"/>
      <c r="D7" s="43" t="s">
        <v>72</v>
      </c>
      <c r="E7" s="44" t="s">
        <v>50</v>
      </c>
      <c r="F7" s="44" t="s">
        <v>2</v>
      </c>
      <c r="G7" s="45" t="s">
        <v>72</v>
      </c>
      <c r="H7" s="46" t="s">
        <v>50</v>
      </c>
      <c r="I7" s="47" t="s">
        <v>2</v>
      </c>
      <c r="J7" s="521"/>
      <c r="U7" s="101" t="s">
        <v>99</v>
      </c>
      <c r="V7" s="96">
        <v>59</v>
      </c>
      <c r="W7" s="97">
        <v>6</v>
      </c>
      <c r="AA7" s="101" t="s">
        <v>99</v>
      </c>
      <c r="AB7" s="98">
        <v>32</v>
      </c>
      <c r="AC7" s="99">
        <v>3</v>
      </c>
    </row>
    <row r="8" spans="2:29" ht="18" customHeight="1" thickBot="1" thickTop="1">
      <c r="B8" s="100" t="s">
        <v>170</v>
      </c>
      <c r="C8" s="279">
        <v>171</v>
      </c>
      <c r="D8" s="280">
        <v>30</v>
      </c>
      <c r="E8" s="239">
        <v>8</v>
      </c>
      <c r="F8" s="239">
        <f aca="true" t="shared" si="0" ref="F8:F15">SUM(D8:E8)</f>
        <v>38</v>
      </c>
      <c r="G8" s="313">
        <v>66</v>
      </c>
      <c r="H8" s="314">
        <v>17</v>
      </c>
      <c r="I8" s="321">
        <f>G8+H8</f>
        <v>83</v>
      </c>
      <c r="J8" s="284">
        <v>10316</v>
      </c>
      <c r="U8" s="101" t="s">
        <v>100</v>
      </c>
      <c r="V8" s="96">
        <v>699</v>
      </c>
      <c r="W8" s="97">
        <v>228</v>
      </c>
      <c r="AA8" s="101" t="s">
        <v>100</v>
      </c>
      <c r="AB8" s="98">
        <v>162</v>
      </c>
      <c r="AC8" s="99">
        <v>29</v>
      </c>
    </row>
    <row r="9" spans="2:29" ht="18" customHeight="1" thickBot="1">
      <c r="B9" s="101" t="s">
        <v>61</v>
      </c>
      <c r="C9" s="281">
        <v>5639</v>
      </c>
      <c r="D9" s="282">
        <v>5719</v>
      </c>
      <c r="E9" s="283">
        <v>1053</v>
      </c>
      <c r="F9" s="239">
        <f t="shared" si="0"/>
        <v>6772</v>
      </c>
      <c r="G9" s="315">
        <v>1069</v>
      </c>
      <c r="H9" s="316">
        <v>178</v>
      </c>
      <c r="I9" s="321">
        <f aca="true" t="shared" si="1" ref="I9:I14">G9+H9</f>
        <v>1247</v>
      </c>
      <c r="J9" s="285">
        <v>7203670</v>
      </c>
      <c r="U9" s="101" t="s">
        <v>101</v>
      </c>
      <c r="V9" s="96">
        <v>150</v>
      </c>
      <c r="W9" s="97">
        <v>25</v>
      </c>
      <c r="AA9" s="101" t="s">
        <v>101</v>
      </c>
      <c r="AB9" s="98">
        <v>68</v>
      </c>
      <c r="AC9" s="99">
        <v>10</v>
      </c>
    </row>
    <row r="10" spans="2:29" ht="18" customHeight="1" thickBot="1">
      <c r="B10" s="101" t="s">
        <v>171</v>
      </c>
      <c r="C10" s="281">
        <v>197</v>
      </c>
      <c r="D10" s="282">
        <v>61</v>
      </c>
      <c r="E10" s="283">
        <v>7</v>
      </c>
      <c r="F10" s="239">
        <f t="shared" si="0"/>
        <v>68</v>
      </c>
      <c r="G10" s="315">
        <v>24</v>
      </c>
      <c r="H10" s="316">
        <v>2</v>
      </c>
      <c r="I10" s="321">
        <f t="shared" si="1"/>
        <v>26</v>
      </c>
      <c r="J10" s="285">
        <v>640800</v>
      </c>
      <c r="U10" s="101" t="s">
        <v>102</v>
      </c>
      <c r="V10" s="96">
        <v>53</v>
      </c>
      <c r="W10" s="97">
        <v>27</v>
      </c>
      <c r="AA10" s="101" t="s">
        <v>102</v>
      </c>
      <c r="AB10" s="98">
        <v>13</v>
      </c>
      <c r="AC10" s="99">
        <v>1</v>
      </c>
    </row>
    <row r="11" spans="2:29" ht="18" customHeight="1" thickBot="1">
      <c r="B11" s="101" t="s">
        <v>172</v>
      </c>
      <c r="C11" s="281">
        <v>9386</v>
      </c>
      <c r="D11" s="282">
        <v>807</v>
      </c>
      <c r="E11" s="283">
        <v>304</v>
      </c>
      <c r="F11" s="239">
        <f t="shared" si="0"/>
        <v>1111</v>
      </c>
      <c r="G11" s="315">
        <v>312</v>
      </c>
      <c r="H11" s="316">
        <v>38</v>
      </c>
      <c r="I11" s="321">
        <f t="shared" si="1"/>
        <v>350</v>
      </c>
      <c r="J11" s="285">
        <v>2451545</v>
      </c>
      <c r="U11" s="101" t="s">
        <v>103</v>
      </c>
      <c r="V11" s="96">
        <v>6</v>
      </c>
      <c r="W11" s="97">
        <v>1</v>
      </c>
      <c r="AA11" s="101" t="s">
        <v>103</v>
      </c>
      <c r="AB11" s="98">
        <v>6</v>
      </c>
      <c r="AC11" s="99">
        <v>1</v>
      </c>
    </row>
    <row r="12" spans="2:29" ht="18" customHeight="1" thickBot="1">
      <c r="B12" s="101" t="s">
        <v>169</v>
      </c>
      <c r="C12" s="281">
        <v>510</v>
      </c>
      <c r="D12" s="282">
        <v>199</v>
      </c>
      <c r="E12" s="283">
        <v>20</v>
      </c>
      <c r="F12" s="239">
        <f t="shared" si="0"/>
        <v>219</v>
      </c>
      <c r="G12" s="315">
        <v>79</v>
      </c>
      <c r="H12" s="316">
        <v>8</v>
      </c>
      <c r="I12" s="321">
        <f t="shared" si="1"/>
        <v>87</v>
      </c>
      <c r="J12" s="285">
        <v>1303802</v>
      </c>
      <c r="U12" s="101" t="s">
        <v>104</v>
      </c>
      <c r="V12" s="96">
        <v>304</v>
      </c>
      <c r="W12" s="97">
        <v>136</v>
      </c>
      <c r="AA12" s="101" t="s">
        <v>104</v>
      </c>
      <c r="AB12" s="98">
        <v>34</v>
      </c>
      <c r="AC12" s="99">
        <v>5</v>
      </c>
    </row>
    <row r="13" spans="2:10" ht="18" customHeight="1" thickBot="1">
      <c r="B13" s="101" t="s">
        <v>177</v>
      </c>
      <c r="C13" s="281">
        <v>576</v>
      </c>
      <c r="D13" s="282">
        <v>375</v>
      </c>
      <c r="E13" s="283">
        <v>95</v>
      </c>
      <c r="F13" s="239">
        <f t="shared" si="0"/>
        <v>470</v>
      </c>
      <c r="G13" s="315">
        <v>23</v>
      </c>
      <c r="H13" s="316">
        <v>4</v>
      </c>
      <c r="I13" s="321">
        <f t="shared" si="1"/>
        <v>27</v>
      </c>
      <c r="J13" s="285">
        <v>9740</v>
      </c>
    </row>
    <row r="14" spans="2:10" ht="18" customHeight="1" thickBot="1">
      <c r="B14" s="101" t="s">
        <v>103</v>
      </c>
      <c r="C14" s="281">
        <v>200</v>
      </c>
      <c r="D14" s="282">
        <v>7</v>
      </c>
      <c r="E14" s="283">
        <v>0</v>
      </c>
      <c r="F14" s="239">
        <f t="shared" si="0"/>
        <v>7</v>
      </c>
      <c r="G14" s="315">
        <v>12</v>
      </c>
      <c r="H14" s="316">
        <v>1</v>
      </c>
      <c r="I14" s="321">
        <f t="shared" si="1"/>
        <v>13</v>
      </c>
      <c r="J14" s="285">
        <v>0</v>
      </c>
    </row>
    <row r="15" spans="2:10" ht="18" customHeight="1" thickBot="1">
      <c r="B15" s="102" t="s">
        <v>2</v>
      </c>
      <c r="C15" s="236">
        <f>SUM(C8:C14)</f>
        <v>16679</v>
      </c>
      <c r="D15" s="237">
        <f>SUM(D8:D14)</f>
        <v>7198</v>
      </c>
      <c r="E15" s="238">
        <f>SUM(E8:E14)</f>
        <v>1487</v>
      </c>
      <c r="F15" s="239">
        <f t="shared" si="0"/>
        <v>8685</v>
      </c>
      <c r="G15" s="240">
        <f>SUM(G8:G14)</f>
        <v>1585</v>
      </c>
      <c r="H15" s="240">
        <f>SUM(H8:H14)</f>
        <v>248</v>
      </c>
      <c r="I15" s="240">
        <f>SUM(I8:I14)</f>
        <v>1833</v>
      </c>
      <c r="J15" s="322">
        <f>SUM(J8:J14)</f>
        <v>11619873</v>
      </c>
    </row>
    <row r="16" spans="2:10" ht="15" customHeight="1" thickTop="1">
      <c r="B16" s="505" t="s">
        <v>188</v>
      </c>
      <c r="C16" s="505"/>
      <c r="D16" s="505"/>
      <c r="E16" s="505"/>
      <c r="F16" s="505"/>
      <c r="G16" s="505"/>
      <c r="H16" s="505"/>
      <c r="I16" s="505"/>
      <c r="J16" s="505"/>
    </row>
  </sheetData>
  <mergeCells count="9">
    <mergeCell ref="B16:J16"/>
    <mergeCell ref="G6:I6"/>
    <mergeCell ref="B4:J4"/>
    <mergeCell ref="B3:J3"/>
    <mergeCell ref="B5:B7"/>
    <mergeCell ref="C5:C7"/>
    <mergeCell ref="J5:J7"/>
    <mergeCell ref="D6:F6"/>
    <mergeCell ref="D5:I5"/>
  </mergeCells>
  <printOptions horizontalCentered="1" verticalCentered="1"/>
  <pageMargins left="0.7874015748031497" right="0.6299212598425197" top="0.4724409448818898" bottom="0.5905511811023623" header="0.5905511811023623" footer="0.6299212598425197"/>
  <pageSetup horizontalDpi="600" verticalDpi="600" orientation="landscape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ورقة14"/>
  <dimension ref="B3:AC18"/>
  <sheetViews>
    <sheetView rightToLeft="1" workbookViewId="0" topLeftCell="A1">
      <selection activeCell="B4" sqref="B4:V4"/>
    </sheetView>
  </sheetViews>
  <sheetFormatPr defaultColWidth="9.140625" defaultRowHeight="12.75"/>
  <cols>
    <col min="1" max="1" width="8.7109375" style="0" customWidth="1"/>
    <col min="2" max="2" width="17.7109375" style="0" customWidth="1"/>
    <col min="3" max="9" width="12.7109375" style="0" customWidth="1"/>
    <col min="10" max="10" width="16.8515625" style="0" customWidth="1"/>
    <col min="21" max="21" width="18.57421875" style="0" customWidth="1"/>
  </cols>
  <sheetData>
    <row r="2" ht="13.5" thickBot="1"/>
    <row r="3" spans="2:10" ht="21.75" thickBot="1" thickTop="1">
      <c r="B3" s="510" t="s">
        <v>203</v>
      </c>
      <c r="C3" s="511"/>
      <c r="D3" s="511"/>
      <c r="E3" s="511"/>
      <c r="F3" s="511"/>
      <c r="G3" s="511"/>
      <c r="H3" s="511"/>
      <c r="I3" s="511"/>
      <c r="J3" s="512"/>
    </row>
    <row r="4" spans="2:29" ht="19.5" thickBot="1" thickTop="1">
      <c r="B4" s="509" t="s">
        <v>178</v>
      </c>
      <c r="C4" s="509"/>
      <c r="D4" s="509"/>
      <c r="E4" s="509"/>
      <c r="F4" s="509"/>
      <c r="G4" s="509"/>
      <c r="H4" s="509"/>
      <c r="I4" s="509"/>
      <c r="J4" s="509"/>
      <c r="V4" s="43" t="s">
        <v>72</v>
      </c>
      <c r="W4" s="44" t="s">
        <v>50</v>
      </c>
      <c r="AB4" s="45" t="s">
        <v>72</v>
      </c>
      <c r="AC4" s="46" t="s">
        <v>50</v>
      </c>
    </row>
    <row r="5" spans="2:29" ht="22.5" customHeight="1" thickBot="1" thickTop="1">
      <c r="B5" s="513" t="s">
        <v>35</v>
      </c>
      <c r="C5" s="516" t="s">
        <v>9</v>
      </c>
      <c r="D5" s="525" t="s">
        <v>12</v>
      </c>
      <c r="E5" s="526"/>
      <c r="F5" s="526"/>
      <c r="G5" s="526"/>
      <c r="H5" s="526"/>
      <c r="I5" s="527"/>
      <c r="J5" s="519" t="s">
        <v>95</v>
      </c>
      <c r="U5" s="100" t="s">
        <v>97</v>
      </c>
      <c r="V5" s="92">
        <v>55</v>
      </c>
      <c r="W5" s="93">
        <v>12</v>
      </c>
      <c r="AA5" s="100" t="s">
        <v>97</v>
      </c>
      <c r="AB5" s="94">
        <v>143</v>
      </c>
      <c r="AC5" s="95">
        <v>24</v>
      </c>
    </row>
    <row r="6" spans="2:29" ht="22.5" customHeight="1" thickBot="1" thickTop="1">
      <c r="B6" s="514"/>
      <c r="C6" s="517"/>
      <c r="D6" s="522" t="s">
        <v>96</v>
      </c>
      <c r="E6" s="523"/>
      <c r="F6" s="524"/>
      <c r="G6" s="506" t="s">
        <v>47</v>
      </c>
      <c r="H6" s="507"/>
      <c r="I6" s="508"/>
      <c r="J6" s="520"/>
      <c r="U6" s="101" t="s">
        <v>98</v>
      </c>
      <c r="V6" s="96">
        <v>5333</v>
      </c>
      <c r="W6" s="97">
        <v>912</v>
      </c>
      <c r="AA6" s="101" t="s">
        <v>98</v>
      </c>
      <c r="AB6" s="98">
        <v>1259</v>
      </c>
      <c r="AC6" s="99">
        <v>190</v>
      </c>
    </row>
    <row r="7" spans="2:29" ht="22.5" customHeight="1" thickBot="1">
      <c r="B7" s="515"/>
      <c r="C7" s="518"/>
      <c r="D7" s="43" t="s">
        <v>72</v>
      </c>
      <c r="E7" s="44" t="s">
        <v>50</v>
      </c>
      <c r="F7" s="44" t="s">
        <v>2</v>
      </c>
      <c r="G7" s="45" t="s">
        <v>72</v>
      </c>
      <c r="H7" s="46" t="s">
        <v>50</v>
      </c>
      <c r="I7" s="47" t="s">
        <v>2</v>
      </c>
      <c r="J7" s="521"/>
      <c r="U7" s="101" t="s">
        <v>99</v>
      </c>
      <c r="V7" s="96">
        <v>59</v>
      </c>
      <c r="W7" s="97">
        <v>6</v>
      </c>
      <c r="AA7" s="101" t="s">
        <v>99</v>
      </c>
      <c r="AB7" s="98">
        <v>32</v>
      </c>
      <c r="AC7" s="99">
        <v>3</v>
      </c>
    </row>
    <row r="8" spans="2:29" ht="18" customHeight="1" thickBot="1" thickTop="1">
      <c r="B8" s="100" t="s">
        <v>97</v>
      </c>
      <c r="C8" s="219">
        <v>164</v>
      </c>
      <c r="D8" s="220">
        <v>26</v>
      </c>
      <c r="E8" s="221">
        <v>6</v>
      </c>
      <c r="F8" s="221">
        <f>SUM(D8:E8)</f>
        <v>32</v>
      </c>
      <c r="G8" s="222">
        <v>62</v>
      </c>
      <c r="H8" s="223">
        <v>17</v>
      </c>
      <c r="I8" s="224">
        <f aca="true" t="shared" si="0" ref="I8:I16">SUM(G8:H8)</f>
        <v>79</v>
      </c>
      <c r="J8" s="225">
        <v>10300</v>
      </c>
      <c r="U8" s="101" t="s">
        <v>100</v>
      </c>
      <c r="V8" s="96">
        <v>699</v>
      </c>
      <c r="W8" s="97">
        <v>228</v>
      </c>
      <c r="AA8" s="101" t="s">
        <v>100</v>
      </c>
      <c r="AB8" s="98">
        <v>162</v>
      </c>
      <c r="AC8" s="99">
        <v>29</v>
      </c>
    </row>
    <row r="9" spans="2:29" ht="18" customHeight="1" thickBot="1">
      <c r="B9" s="101" t="s">
        <v>98</v>
      </c>
      <c r="C9" s="226">
        <v>5643</v>
      </c>
      <c r="D9" s="227">
        <v>5754</v>
      </c>
      <c r="E9" s="228">
        <v>1058</v>
      </c>
      <c r="F9" s="221">
        <f aca="true" t="shared" si="1" ref="F9:F16">SUM(D9:E9)</f>
        <v>6812</v>
      </c>
      <c r="G9" s="229">
        <v>1079</v>
      </c>
      <c r="H9" s="230">
        <v>174</v>
      </c>
      <c r="I9" s="224">
        <f t="shared" si="0"/>
        <v>1253</v>
      </c>
      <c r="J9" s="231">
        <v>7352760</v>
      </c>
      <c r="U9" s="101" t="s">
        <v>101</v>
      </c>
      <c r="V9" s="96">
        <v>150</v>
      </c>
      <c r="W9" s="97">
        <v>25</v>
      </c>
      <c r="AA9" s="101" t="s">
        <v>101</v>
      </c>
      <c r="AB9" s="98">
        <v>68</v>
      </c>
      <c r="AC9" s="99">
        <v>10</v>
      </c>
    </row>
    <row r="10" spans="2:29" ht="18" customHeight="1" thickBot="1">
      <c r="B10" s="101" t="s">
        <v>99</v>
      </c>
      <c r="C10" s="226">
        <v>195</v>
      </c>
      <c r="D10" s="227">
        <v>58</v>
      </c>
      <c r="E10" s="228">
        <v>7</v>
      </c>
      <c r="F10" s="221">
        <f t="shared" si="1"/>
        <v>65</v>
      </c>
      <c r="G10" s="229">
        <v>26</v>
      </c>
      <c r="H10" s="230">
        <v>2</v>
      </c>
      <c r="I10" s="224">
        <f t="shared" si="0"/>
        <v>28</v>
      </c>
      <c r="J10" s="231">
        <v>615300</v>
      </c>
      <c r="U10" s="101" t="s">
        <v>102</v>
      </c>
      <c r="V10" s="96">
        <v>53</v>
      </c>
      <c r="W10" s="97">
        <v>27</v>
      </c>
      <c r="AA10" s="101" t="s">
        <v>102</v>
      </c>
      <c r="AB10" s="98">
        <v>13</v>
      </c>
      <c r="AC10" s="99">
        <v>1</v>
      </c>
    </row>
    <row r="11" spans="2:29" ht="18" customHeight="1" thickBot="1">
      <c r="B11" s="101" t="s">
        <v>100</v>
      </c>
      <c r="C11" s="226">
        <v>9342</v>
      </c>
      <c r="D11" s="227">
        <v>769</v>
      </c>
      <c r="E11" s="228">
        <v>297</v>
      </c>
      <c r="F11" s="221">
        <f t="shared" si="1"/>
        <v>1066</v>
      </c>
      <c r="G11" s="229">
        <v>299</v>
      </c>
      <c r="H11" s="230">
        <v>42</v>
      </c>
      <c r="I11" s="224">
        <f t="shared" si="0"/>
        <v>341</v>
      </c>
      <c r="J11" s="231">
        <v>2396919</v>
      </c>
      <c r="U11" s="101" t="s">
        <v>103</v>
      </c>
      <c r="V11" s="96">
        <v>6</v>
      </c>
      <c r="W11" s="97">
        <v>1</v>
      </c>
      <c r="AA11" s="101" t="s">
        <v>103</v>
      </c>
      <c r="AB11" s="98">
        <v>6</v>
      </c>
      <c r="AC11" s="99">
        <v>1</v>
      </c>
    </row>
    <row r="12" spans="2:29" ht="18" customHeight="1" thickBot="1">
      <c r="B12" s="101" t="s">
        <v>101</v>
      </c>
      <c r="C12" s="226">
        <v>472</v>
      </c>
      <c r="D12" s="227">
        <v>185</v>
      </c>
      <c r="E12" s="228">
        <v>17</v>
      </c>
      <c r="F12" s="221">
        <f t="shared" si="1"/>
        <v>202</v>
      </c>
      <c r="G12" s="229">
        <v>76</v>
      </c>
      <c r="H12" s="230">
        <v>7</v>
      </c>
      <c r="I12" s="224">
        <f t="shared" si="0"/>
        <v>83</v>
      </c>
      <c r="J12" s="231">
        <v>1195802</v>
      </c>
      <c r="U12" s="101" t="s">
        <v>104</v>
      </c>
      <c r="V12" s="96">
        <v>304</v>
      </c>
      <c r="W12" s="97">
        <v>136</v>
      </c>
      <c r="AA12" s="101" t="s">
        <v>104</v>
      </c>
      <c r="AB12" s="98">
        <v>34</v>
      </c>
      <c r="AC12" s="99">
        <v>5</v>
      </c>
    </row>
    <row r="13" spans="2:10" ht="18" customHeight="1" thickBot="1">
      <c r="B13" s="101" t="s">
        <v>102</v>
      </c>
      <c r="C13" s="226">
        <v>134</v>
      </c>
      <c r="D13" s="227">
        <v>92</v>
      </c>
      <c r="E13" s="228">
        <v>12</v>
      </c>
      <c r="F13" s="221">
        <f t="shared" si="1"/>
        <v>104</v>
      </c>
      <c r="G13" s="229">
        <v>8</v>
      </c>
      <c r="H13" s="230">
        <v>1</v>
      </c>
      <c r="I13" s="224">
        <f t="shared" si="0"/>
        <v>9</v>
      </c>
      <c r="J13" s="231">
        <v>10020</v>
      </c>
    </row>
    <row r="14" spans="2:10" ht="18" customHeight="1" thickBot="1">
      <c r="B14" s="101" t="s">
        <v>103</v>
      </c>
      <c r="C14" s="226">
        <v>192</v>
      </c>
      <c r="D14" s="227">
        <v>5</v>
      </c>
      <c r="E14" s="228">
        <v>0</v>
      </c>
      <c r="F14" s="221">
        <f t="shared" si="1"/>
        <v>5</v>
      </c>
      <c r="G14" s="229">
        <v>9</v>
      </c>
      <c r="H14" s="230">
        <v>0</v>
      </c>
      <c r="I14" s="224">
        <f t="shared" si="0"/>
        <v>9</v>
      </c>
      <c r="J14" s="231">
        <v>0</v>
      </c>
    </row>
    <row r="15" spans="2:10" ht="18" customHeight="1" thickBot="1">
      <c r="B15" s="101" t="s">
        <v>104</v>
      </c>
      <c r="C15" s="226">
        <v>535</v>
      </c>
      <c r="D15" s="227">
        <v>307</v>
      </c>
      <c r="E15" s="228">
        <v>90</v>
      </c>
      <c r="F15" s="221">
        <f t="shared" si="1"/>
        <v>397</v>
      </c>
      <c r="G15" s="229">
        <v>26</v>
      </c>
      <c r="H15" s="230">
        <v>5</v>
      </c>
      <c r="I15" s="224">
        <f t="shared" si="0"/>
        <v>31</v>
      </c>
      <c r="J15" s="231">
        <v>38772</v>
      </c>
    </row>
    <row r="16" spans="2:10" ht="18" customHeight="1" thickBot="1">
      <c r="B16" s="101" t="s">
        <v>220</v>
      </c>
      <c r="C16" s="226">
        <v>2</v>
      </c>
      <c r="D16" s="227">
        <v>2</v>
      </c>
      <c r="E16" s="228">
        <v>0</v>
      </c>
      <c r="F16" s="221">
        <f t="shared" si="1"/>
        <v>2</v>
      </c>
      <c r="G16" s="229">
        <v>0</v>
      </c>
      <c r="H16" s="230">
        <v>0</v>
      </c>
      <c r="I16" s="224">
        <f t="shared" si="0"/>
        <v>0</v>
      </c>
      <c r="J16" s="294">
        <v>0</v>
      </c>
    </row>
    <row r="17" spans="2:10" ht="18" customHeight="1" thickBot="1">
      <c r="B17" s="102" t="s">
        <v>2</v>
      </c>
      <c r="C17" s="293">
        <f>SUM(C8:C16)</f>
        <v>16679</v>
      </c>
      <c r="D17" s="293">
        <f aca="true" t="shared" si="2" ref="D17:J17">SUM(D8:D16)</f>
        <v>7198</v>
      </c>
      <c r="E17" s="293">
        <f t="shared" si="2"/>
        <v>1487</v>
      </c>
      <c r="F17" s="293">
        <f t="shared" si="2"/>
        <v>8685</v>
      </c>
      <c r="G17" s="293">
        <f t="shared" si="2"/>
        <v>1585</v>
      </c>
      <c r="H17" s="293">
        <f t="shared" si="2"/>
        <v>248</v>
      </c>
      <c r="I17" s="293">
        <f t="shared" si="2"/>
        <v>1833</v>
      </c>
      <c r="J17" s="293">
        <f t="shared" si="2"/>
        <v>11619873</v>
      </c>
    </row>
    <row r="18" spans="2:10" ht="15" customHeight="1" thickTop="1">
      <c r="B18" s="505" t="s">
        <v>204</v>
      </c>
      <c r="C18" s="505"/>
      <c r="D18" s="505"/>
      <c r="E18" s="505"/>
      <c r="F18" s="505"/>
      <c r="G18" s="505"/>
      <c r="H18" s="505"/>
      <c r="I18" s="505"/>
      <c r="J18" s="505"/>
    </row>
  </sheetData>
  <mergeCells count="9">
    <mergeCell ref="B18:J18"/>
    <mergeCell ref="G6:I6"/>
    <mergeCell ref="B4:J4"/>
    <mergeCell ref="B3:J3"/>
    <mergeCell ref="B5:B7"/>
    <mergeCell ref="C5:C7"/>
    <mergeCell ref="J5:J7"/>
    <mergeCell ref="D6:F6"/>
    <mergeCell ref="D5:I5"/>
  </mergeCells>
  <printOptions horizontalCentered="1" verticalCentered="1"/>
  <pageMargins left="0.7874015748031497" right="0.6299212598425197" top="0.4724409448818898" bottom="0.5905511811023623" header="0.5905511811023623" footer="0.6299212598425197"/>
  <pageSetup horizontalDpi="600" verticalDpi="6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ورقة17"/>
  <dimension ref="A6:N23"/>
  <sheetViews>
    <sheetView rightToLeft="1" zoomScale="75" zoomScaleNormal="75" workbookViewId="0" topLeftCell="A1">
      <selection activeCell="C10" sqref="C10"/>
    </sheetView>
  </sheetViews>
  <sheetFormatPr defaultColWidth="9.140625" defaultRowHeight="12.75"/>
  <cols>
    <col min="1" max="1" width="17.00390625" style="0" customWidth="1"/>
    <col min="2" max="13" width="10.7109375" style="0" customWidth="1"/>
    <col min="14" max="14" width="11.421875" style="0" customWidth="1"/>
  </cols>
  <sheetData>
    <row r="6" spans="1:14" ht="30" customHeight="1">
      <c r="A6" s="528" t="s">
        <v>207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30"/>
    </row>
    <row r="7" ht="16.5" thickBot="1">
      <c r="A7" s="193" t="s">
        <v>179</v>
      </c>
    </row>
    <row r="8" spans="1:14" ht="18.75" thickTop="1">
      <c r="A8" s="68" t="s">
        <v>135</v>
      </c>
      <c r="B8" s="531" t="s">
        <v>136</v>
      </c>
      <c r="C8" s="533" t="s">
        <v>137</v>
      </c>
      <c r="D8" s="533" t="s">
        <v>138</v>
      </c>
      <c r="E8" s="533" t="s">
        <v>139</v>
      </c>
      <c r="F8" s="533" t="s">
        <v>140</v>
      </c>
      <c r="G8" s="533" t="s">
        <v>141</v>
      </c>
      <c r="H8" s="533" t="s">
        <v>142</v>
      </c>
      <c r="I8" s="533" t="s">
        <v>143</v>
      </c>
      <c r="J8" s="533" t="s">
        <v>144</v>
      </c>
      <c r="K8" s="533" t="s">
        <v>145</v>
      </c>
      <c r="L8" s="533" t="s">
        <v>146</v>
      </c>
      <c r="M8" s="533" t="s">
        <v>147</v>
      </c>
      <c r="N8" s="535" t="s">
        <v>2</v>
      </c>
    </row>
    <row r="9" spans="1:14" ht="18.75" thickBot="1">
      <c r="A9" s="69" t="s">
        <v>184</v>
      </c>
      <c r="B9" s="532"/>
      <c r="C9" s="534"/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536"/>
    </row>
    <row r="10" spans="1:14" ht="27" customHeight="1" thickTop="1">
      <c r="A10" s="199" t="s">
        <v>75</v>
      </c>
      <c r="B10" s="62">
        <v>190</v>
      </c>
      <c r="C10" s="63">
        <v>201</v>
      </c>
      <c r="D10" s="63">
        <v>171</v>
      </c>
      <c r="E10" s="63">
        <v>199</v>
      </c>
      <c r="F10" s="63">
        <v>148</v>
      </c>
      <c r="G10" s="63">
        <v>202</v>
      </c>
      <c r="H10" s="63">
        <v>188</v>
      </c>
      <c r="I10" s="63">
        <v>113</v>
      </c>
      <c r="J10" s="63">
        <v>96</v>
      </c>
      <c r="K10" s="63">
        <v>119</v>
      </c>
      <c r="L10" s="63">
        <v>238</v>
      </c>
      <c r="M10" s="63">
        <v>89</v>
      </c>
      <c r="N10" s="203">
        <f>SUM(B10:M10)</f>
        <v>1954</v>
      </c>
    </row>
    <row r="11" spans="1:14" ht="27" customHeight="1">
      <c r="A11" s="200" t="s">
        <v>76</v>
      </c>
      <c r="B11" s="62">
        <v>191</v>
      </c>
      <c r="C11" s="63">
        <v>175</v>
      </c>
      <c r="D11" s="63">
        <v>158</v>
      </c>
      <c r="E11" s="63">
        <v>168</v>
      </c>
      <c r="F11" s="63">
        <v>199</v>
      </c>
      <c r="G11" s="63">
        <v>247</v>
      </c>
      <c r="H11" s="63">
        <v>208</v>
      </c>
      <c r="I11" s="63">
        <v>224</v>
      </c>
      <c r="J11" s="63">
        <v>205</v>
      </c>
      <c r="K11" s="63">
        <v>184</v>
      </c>
      <c r="L11" s="63">
        <v>242</v>
      </c>
      <c r="M11" s="63">
        <v>185</v>
      </c>
      <c r="N11" s="203">
        <f aca="true" t="shared" si="0" ref="N11:N22">SUM(B11:M11)</f>
        <v>2386</v>
      </c>
    </row>
    <row r="12" spans="1:14" ht="27" customHeight="1">
      <c r="A12" s="200" t="s">
        <v>77</v>
      </c>
      <c r="B12" s="62">
        <v>348</v>
      </c>
      <c r="C12" s="63">
        <v>349</v>
      </c>
      <c r="D12" s="63">
        <v>398</v>
      </c>
      <c r="E12" s="63">
        <v>487</v>
      </c>
      <c r="F12" s="63">
        <v>459</v>
      </c>
      <c r="G12" s="63">
        <v>389</v>
      </c>
      <c r="H12" s="63">
        <v>462</v>
      </c>
      <c r="I12" s="63">
        <v>494</v>
      </c>
      <c r="J12" s="63">
        <v>508</v>
      </c>
      <c r="K12" s="63">
        <v>363</v>
      </c>
      <c r="L12" s="63">
        <v>392</v>
      </c>
      <c r="M12" s="63">
        <v>350</v>
      </c>
      <c r="N12" s="203">
        <f t="shared" si="0"/>
        <v>4999</v>
      </c>
    </row>
    <row r="13" spans="1:14" ht="27" customHeight="1">
      <c r="A13" s="200" t="s">
        <v>78</v>
      </c>
      <c r="B13" s="62">
        <v>111</v>
      </c>
      <c r="C13" s="63">
        <v>71</v>
      </c>
      <c r="D13" s="63">
        <v>63</v>
      </c>
      <c r="E13" s="63">
        <v>76</v>
      </c>
      <c r="F13" s="63">
        <v>93</v>
      </c>
      <c r="G13" s="63">
        <v>89</v>
      </c>
      <c r="H13" s="63">
        <v>97</v>
      </c>
      <c r="I13" s="63">
        <v>109</v>
      </c>
      <c r="J13" s="63">
        <v>57</v>
      </c>
      <c r="K13" s="63">
        <v>82</v>
      </c>
      <c r="L13" s="63">
        <v>97</v>
      </c>
      <c r="M13" s="63">
        <v>65</v>
      </c>
      <c r="N13" s="203">
        <f t="shared" si="0"/>
        <v>1010</v>
      </c>
    </row>
    <row r="14" spans="1:14" ht="27" customHeight="1">
      <c r="A14" s="200" t="s">
        <v>79</v>
      </c>
      <c r="B14" s="62">
        <v>48</v>
      </c>
      <c r="C14" s="63">
        <v>59</v>
      </c>
      <c r="D14" s="63">
        <v>46</v>
      </c>
      <c r="E14" s="63">
        <v>62</v>
      </c>
      <c r="F14" s="63">
        <v>52</v>
      </c>
      <c r="G14" s="63">
        <v>43</v>
      </c>
      <c r="H14" s="63">
        <v>59</v>
      </c>
      <c r="I14" s="63">
        <v>55</v>
      </c>
      <c r="J14" s="63">
        <v>62</v>
      </c>
      <c r="K14" s="63">
        <v>41</v>
      </c>
      <c r="L14" s="63">
        <v>78</v>
      </c>
      <c r="M14" s="63">
        <v>56</v>
      </c>
      <c r="N14" s="203">
        <f t="shared" si="0"/>
        <v>661</v>
      </c>
    </row>
    <row r="15" spans="1:14" ht="27" customHeight="1">
      <c r="A15" s="200" t="s">
        <v>80</v>
      </c>
      <c r="B15" s="62">
        <v>170</v>
      </c>
      <c r="C15" s="63">
        <v>182</v>
      </c>
      <c r="D15" s="63">
        <v>187</v>
      </c>
      <c r="E15" s="63">
        <v>303</v>
      </c>
      <c r="F15" s="63">
        <v>204</v>
      </c>
      <c r="G15" s="63">
        <v>199</v>
      </c>
      <c r="H15" s="63">
        <v>209</v>
      </c>
      <c r="I15" s="63">
        <v>207</v>
      </c>
      <c r="J15" s="63">
        <v>199</v>
      </c>
      <c r="K15" s="63">
        <v>273</v>
      </c>
      <c r="L15" s="63">
        <v>723</v>
      </c>
      <c r="M15" s="63">
        <v>311</v>
      </c>
      <c r="N15" s="203">
        <f t="shared" si="0"/>
        <v>3167</v>
      </c>
    </row>
    <row r="16" spans="1:14" ht="27" customHeight="1">
      <c r="A16" s="200" t="s">
        <v>81</v>
      </c>
      <c r="B16" s="62">
        <v>22</v>
      </c>
      <c r="C16" s="63">
        <v>30</v>
      </c>
      <c r="D16" s="63">
        <v>24</v>
      </c>
      <c r="E16" s="63">
        <v>22</v>
      </c>
      <c r="F16" s="63">
        <v>38</v>
      </c>
      <c r="G16" s="63">
        <v>26</v>
      </c>
      <c r="H16" s="63">
        <v>29</v>
      </c>
      <c r="I16" s="63">
        <v>43</v>
      </c>
      <c r="J16" s="63">
        <v>31</v>
      </c>
      <c r="K16" s="63">
        <v>23</v>
      </c>
      <c r="L16" s="63">
        <v>30</v>
      </c>
      <c r="M16" s="63">
        <v>24</v>
      </c>
      <c r="N16" s="203">
        <f t="shared" si="0"/>
        <v>342</v>
      </c>
    </row>
    <row r="17" spans="1:14" ht="27" customHeight="1">
      <c r="A17" s="200" t="s">
        <v>82</v>
      </c>
      <c r="B17" s="62">
        <v>5</v>
      </c>
      <c r="C17" s="63">
        <v>2</v>
      </c>
      <c r="D17" s="63">
        <v>15</v>
      </c>
      <c r="E17" s="63">
        <v>17</v>
      </c>
      <c r="F17" s="63">
        <v>34</v>
      </c>
      <c r="G17" s="63">
        <v>53</v>
      </c>
      <c r="H17" s="63">
        <v>39</v>
      </c>
      <c r="I17" s="63">
        <v>14</v>
      </c>
      <c r="J17" s="63">
        <v>4</v>
      </c>
      <c r="K17" s="63">
        <v>37</v>
      </c>
      <c r="L17" s="63">
        <v>3</v>
      </c>
      <c r="M17" s="63">
        <v>19</v>
      </c>
      <c r="N17" s="203">
        <f t="shared" si="0"/>
        <v>242</v>
      </c>
    </row>
    <row r="18" spans="1:14" ht="27" customHeight="1">
      <c r="A18" s="200" t="s">
        <v>30</v>
      </c>
      <c r="B18" s="62">
        <v>32</v>
      </c>
      <c r="C18" s="63">
        <v>19</v>
      </c>
      <c r="D18" s="63">
        <v>29</v>
      </c>
      <c r="E18" s="63">
        <v>30</v>
      </c>
      <c r="F18" s="63">
        <v>29</v>
      </c>
      <c r="G18" s="63">
        <v>28</v>
      </c>
      <c r="H18" s="63">
        <v>62</v>
      </c>
      <c r="I18" s="63">
        <v>54</v>
      </c>
      <c r="J18" s="63">
        <v>48</v>
      </c>
      <c r="K18" s="63">
        <v>40</v>
      </c>
      <c r="L18" s="63">
        <v>52</v>
      </c>
      <c r="M18" s="63">
        <v>51</v>
      </c>
      <c r="N18" s="203">
        <f t="shared" si="0"/>
        <v>474</v>
      </c>
    </row>
    <row r="19" spans="1:14" ht="27" customHeight="1">
      <c r="A19" s="200" t="s">
        <v>83</v>
      </c>
      <c r="B19" s="62">
        <v>37</v>
      </c>
      <c r="C19" s="63">
        <v>33</v>
      </c>
      <c r="D19" s="63">
        <v>34</v>
      </c>
      <c r="E19" s="63">
        <v>37</v>
      </c>
      <c r="F19" s="63">
        <v>50</v>
      </c>
      <c r="G19" s="63">
        <v>56</v>
      </c>
      <c r="H19" s="63">
        <v>62</v>
      </c>
      <c r="I19" s="63">
        <v>57</v>
      </c>
      <c r="J19" s="63">
        <v>40</v>
      </c>
      <c r="K19" s="63">
        <v>54</v>
      </c>
      <c r="L19" s="63">
        <v>45</v>
      </c>
      <c r="M19" s="63">
        <v>38</v>
      </c>
      <c r="N19" s="203">
        <f t="shared" si="0"/>
        <v>543</v>
      </c>
    </row>
    <row r="20" spans="1:14" ht="27" customHeight="1">
      <c r="A20" s="200" t="s">
        <v>84</v>
      </c>
      <c r="B20" s="62">
        <v>15</v>
      </c>
      <c r="C20" s="63">
        <v>19</v>
      </c>
      <c r="D20" s="63">
        <v>15</v>
      </c>
      <c r="E20" s="63">
        <v>22</v>
      </c>
      <c r="F20" s="63">
        <v>6</v>
      </c>
      <c r="G20" s="63">
        <v>9</v>
      </c>
      <c r="H20" s="63">
        <v>45</v>
      </c>
      <c r="I20" s="63">
        <v>7</v>
      </c>
      <c r="J20" s="63">
        <v>13</v>
      </c>
      <c r="K20" s="63">
        <v>33</v>
      </c>
      <c r="L20" s="63">
        <v>74</v>
      </c>
      <c r="M20" s="63">
        <v>38</v>
      </c>
      <c r="N20" s="203">
        <f t="shared" si="0"/>
        <v>296</v>
      </c>
    </row>
    <row r="21" spans="1:14" ht="27" customHeight="1">
      <c r="A21" s="200" t="s">
        <v>85</v>
      </c>
      <c r="B21" s="62">
        <v>46</v>
      </c>
      <c r="C21" s="63">
        <v>40</v>
      </c>
      <c r="D21" s="63">
        <v>29</v>
      </c>
      <c r="E21" s="63">
        <v>51</v>
      </c>
      <c r="F21" s="63">
        <v>49</v>
      </c>
      <c r="G21" s="63">
        <v>53</v>
      </c>
      <c r="H21" s="63">
        <v>33</v>
      </c>
      <c r="I21" s="63">
        <v>47</v>
      </c>
      <c r="J21" s="63">
        <v>52</v>
      </c>
      <c r="K21" s="63">
        <v>50</v>
      </c>
      <c r="L21" s="63">
        <v>50</v>
      </c>
      <c r="M21" s="63">
        <v>29</v>
      </c>
      <c r="N21" s="203">
        <f t="shared" si="0"/>
        <v>529</v>
      </c>
    </row>
    <row r="22" spans="1:14" ht="27" customHeight="1" thickBot="1">
      <c r="A22" s="201" t="s">
        <v>1</v>
      </c>
      <c r="B22" s="64">
        <v>4</v>
      </c>
      <c r="C22" s="65">
        <v>4</v>
      </c>
      <c r="D22" s="65">
        <v>0</v>
      </c>
      <c r="E22" s="65">
        <v>8</v>
      </c>
      <c r="F22" s="65">
        <v>3</v>
      </c>
      <c r="G22" s="65">
        <v>10</v>
      </c>
      <c r="H22" s="65">
        <v>3</v>
      </c>
      <c r="I22" s="65">
        <v>9</v>
      </c>
      <c r="J22" s="65">
        <v>11</v>
      </c>
      <c r="K22" s="65">
        <v>11</v>
      </c>
      <c r="L22" s="65">
        <v>6</v>
      </c>
      <c r="M22" s="65">
        <v>7</v>
      </c>
      <c r="N22" s="204">
        <f t="shared" si="0"/>
        <v>76</v>
      </c>
    </row>
    <row r="23" spans="1:14" ht="27" customHeight="1" thickBot="1" thickTop="1">
      <c r="A23" s="202" t="s">
        <v>2</v>
      </c>
      <c r="B23" s="206">
        <f>SUM(B10:B22)</f>
        <v>1219</v>
      </c>
      <c r="C23" s="206">
        <f aca="true" t="shared" si="1" ref="C23:M23">SUM(C10:C22)</f>
        <v>1184</v>
      </c>
      <c r="D23" s="206">
        <f t="shared" si="1"/>
        <v>1169</v>
      </c>
      <c r="E23" s="206">
        <f t="shared" si="1"/>
        <v>1482</v>
      </c>
      <c r="F23" s="206">
        <f t="shared" si="1"/>
        <v>1364</v>
      </c>
      <c r="G23" s="206">
        <f t="shared" si="1"/>
        <v>1404</v>
      </c>
      <c r="H23" s="206">
        <f t="shared" si="1"/>
        <v>1496</v>
      </c>
      <c r="I23" s="206">
        <f t="shared" si="1"/>
        <v>1433</v>
      </c>
      <c r="J23" s="206">
        <f t="shared" si="1"/>
        <v>1326</v>
      </c>
      <c r="K23" s="206">
        <f t="shared" si="1"/>
        <v>1310</v>
      </c>
      <c r="L23" s="206">
        <f t="shared" si="1"/>
        <v>2030</v>
      </c>
      <c r="M23" s="206">
        <f t="shared" si="1"/>
        <v>1262</v>
      </c>
      <c r="N23" s="205">
        <f>SUM(N10:N22)</f>
        <v>16679</v>
      </c>
    </row>
    <row r="24" ht="13.5" thickTop="1"/>
  </sheetData>
  <mergeCells count="14">
    <mergeCell ref="K8:K9"/>
    <mergeCell ref="L8:L9"/>
    <mergeCell ref="M8:M9"/>
    <mergeCell ref="N8:N9"/>
    <mergeCell ref="A6:N6"/>
    <mergeCell ref="B8:B9"/>
    <mergeCell ref="C8:C9"/>
    <mergeCell ref="D8:D9"/>
    <mergeCell ref="E8:E9"/>
    <mergeCell ref="F8:F9"/>
    <mergeCell ref="G8:G9"/>
    <mergeCell ref="H8:H9"/>
    <mergeCell ref="I8:I9"/>
    <mergeCell ref="J8:J9"/>
  </mergeCells>
  <printOptions horizontalCentered="1" verticalCentered="1"/>
  <pageMargins left="0.2" right="0.08" top="0.5905511811023623" bottom="0.6692913385826772" header="0.7086614173228347" footer="0.7086614173228347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ورقة1"/>
  <dimension ref="C4:Y12"/>
  <sheetViews>
    <sheetView rightToLeft="1" zoomScale="75" zoomScaleNormal="75" workbookViewId="0" topLeftCell="A1">
      <selection activeCell="G11" sqref="G11"/>
    </sheetView>
  </sheetViews>
  <sheetFormatPr defaultColWidth="9.140625" defaultRowHeight="12.75"/>
  <cols>
    <col min="3" max="3" width="9.7109375" style="0" customWidth="1"/>
    <col min="4" max="4" width="12.140625" style="0" customWidth="1"/>
    <col min="5" max="6" width="8.7109375" style="0" customWidth="1"/>
    <col min="7" max="7" width="16.421875" style="0" customWidth="1"/>
    <col min="23" max="23" width="4.8515625" style="0" customWidth="1"/>
  </cols>
  <sheetData>
    <row r="1" ht="18" customHeight="1"/>
    <row r="2" ht="15.75" customHeight="1" thickBot="1"/>
    <row r="3" ht="69.75" customHeight="1" hidden="1" thickBot="1"/>
    <row r="4" spans="3:25" ht="48" thickBot="1" thickTop="1">
      <c r="C4" s="323" t="s">
        <v>189</v>
      </c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5"/>
      <c r="W4" s="18"/>
      <c r="X4" s="2"/>
      <c r="Y4" s="2"/>
    </row>
    <row r="5" ht="18.75" thickTop="1">
      <c r="C5" s="187" t="s">
        <v>8</v>
      </c>
    </row>
    <row r="6" ht="13.5" thickBot="1"/>
    <row r="7" spans="3:7" ht="37.5" customHeight="1" thickBot="1" thickTop="1">
      <c r="C7" s="331" t="s">
        <v>13</v>
      </c>
      <c r="D7" s="329" t="s">
        <v>3</v>
      </c>
      <c r="E7" s="328" t="s">
        <v>12</v>
      </c>
      <c r="F7" s="328"/>
      <c r="G7" s="326" t="s">
        <v>27</v>
      </c>
    </row>
    <row r="8" spans="3:7" ht="37.5" customHeight="1" thickBot="1" thickTop="1">
      <c r="C8" s="332"/>
      <c r="D8" s="330"/>
      <c r="E8" s="6" t="s">
        <v>10</v>
      </c>
      <c r="F8" s="6" t="s">
        <v>11</v>
      </c>
      <c r="G8" s="327"/>
    </row>
    <row r="9" spans="3:7" ht="75" customHeight="1" thickBot="1" thickTop="1">
      <c r="C9" s="175" t="s">
        <v>180</v>
      </c>
      <c r="D9" s="244">
        <v>28988</v>
      </c>
      <c r="E9" s="177">
        <v>165</v>
      </c>
      <c r="F9" s="177">
        <v>884</v>
      </c>
      <c r="G9" s="178">
        <v>73655561</v>
      </c>
    </row>
    <row r="10" spans="3:7" ht="75" customHeight="1" thickBot="1" thickTop="1">
      <c r="C10" s="175" t="s">
        <v>186</v>
      </c>
      <c r="D10" s="244">
        <v>26990</v>
      </c>
      <c r="E10" s="177">
        <v>148</v>
      </c>
      <c r="F10" s="177">
        <v>1007</v>
      </c>
      <c r="G10" s="178">
        <v>170920038</v>
      </c>
    </row>
    <row r="11" spans="3:7" ht="75" customHeight="1" thickBot="1" thickTop="1">
      <c r="C11" s="4" t="s">
        <v>7</v>
      </c>
      <c r="D11" s="5">
        <f>D10-D9</f>
        <v>-1998</v>
      </c>
      <c r="E11" s="6">
        <f>E10-E9</f>
        <v>-17</v>
      </c>
      <c r="F11" s="6">
        <f>F10-F9</f>
        <v>123</v>
      </c>
      <c r="G11" s="7">
        <f>G10-G9</f>
        <v>97264477</v>
      </c>
    </row>
    <row r="12" spans="3:7" ht="75" customHeight="1" thickBot="1" thickTop="1">
      <c r="C12" s="4" t="s">
        <v>4</v>
      </c>
      <c r="D12" s="10">
        <f>D11/D9</f>
        <v>-0.06892507244376983</v>
      </c>
      <c r="E12" s="10">
        <f>E11/E9</f>
        <v>-0.10303030303030303</v>
      </c>
      <c r="F12" s="10">
        <f>F11/F9</f>
        <v>0.13914027149321267</v>
      </c>
      <c r="G12" s="10">
        <f>G11/G9</f>
        <v>1.3205313445375835</v>
      </c>
    </row>
    <row r="13" ht="13.5" thickTop="1"/>
  </sheetData>
  <mergeCells count="5">
    <mergeCell ref="C4:V4"/>
    <mergeCell ref="G7:G8"/>
    <mergeCell ref="E7:F7"/>
    <mergeCell ref="D7:D8"/>
    <mergeCell ref="C7:C8"/>
  </mergeCells>
  <printOptions horizontalCentered="1" verticalCentered="1"/>
  <pageMargins left="0" right="0" top="0.47" bottom="0.35" header="1.03" footer="0.984251968503937"/>
  <pageSetup horizontalDpi="300" verticalDpi="300" orientation="landscape" paperSize="9" scale="6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ورقة20"/>
  <dimension ref="B3:G14"/>
  <sheetViews>
    <sheetView rightToLeft="1" workbookViewId="0" topLeftCell="A1">
      <selection activeCell="C4" sqref="C4:V4"/>
    </sheetView>
  </sheetViews>
  <sheetFormatPr defaultColWidth="9.140625" defaultRowHeight="12.75"/>
  <cols>
    <col min="3" max="3" width="17.00390625" style="0" customWidth="1"/>
    <col min="4" max="7" width="24.7109375" style="0" customWidth="1"/>
  </cols>
  <sheetData>
    <row r="3" spans="2:7" ht="18">
      <c r="B3" s="538" t="s">
        <v>221</v>
      </c>
      <c r="C3" s="538"/>
      <c r="D3" s="538"/>
      <c r="E3" s="538"/>
      <c r="F3" s="538"/>
      <c r="G3" s="538"/>
    </row>
    <row r="4" ht="16.5" thickBot="1">
      <c r="B4" s="198" t="s">
        <v>175</v>
      </c>
    </row>
    <row r="5" spans="2:7" ht="16.5" thickTop="1">
      <c r="B5" s="58"/>
      <c r="C5" s="59" t="s">
        <v>13</v>
      </c>
      <c r="D5" s="433" t="s">
        <v>180</v>
      </c>
      <c r="E5" s="433" t="s">
        <v>186</v>
      </c>
      <c r="F5" s="433" t="s">
        <v>7</v>
      </c>
      <c r="G5" s="426" t="s">
        <v>4</v>
      </c>
    </row>
    <row r="6" spans="2:7" ht="16.5" thickBot="1">
      <c r="B6" s="60" t="s">
        <v>88</v>
      </c>
      <c r="C6" s="61"/>
      <c r="D6" s="434"/>
      <c r="E6" s="434"/>
      <c r="F6" s="434"/>
      <c r="G6" s="427"/>
    </row>
    <row r="7" spans="2:7" ht="37.5" customHeight="1" thickBot="1" thickTop="1">
      <c r="B7" s="441" t="s">
        <v>170</v>
      </c>
      <c r="C7" s="444"/>
      <c r="D7" s="232">
        <v>198</v>
      </c>
      <c r="E7" s="232">
        <v>171</v>
      </c>
      <c r="F7" s="76">
        <f aca="true" t="shared" si="0" ref="F7:F14">SUM(E7-D7)</f>
        <v>-27</v>
      </c>
      <c r="G7" s="77">
        <f aca="true" t="shared" si="1" ref="G7:G14">SUM(F7/D7)</f>
        <v>-0.13636363636363635</v>
      </c>
    </row>
    <row r="8" spans="2:7" ht="37.5" customHeight="1" thickTop="1">
      <c r="B8" s="435" t="s">
        <v>61</v>
      </c>
      <c r="C8" s="445"/>
      <c r="D8" s="233">
        <v>5891</v>
      </c>
      <c r="E8" s="233">
        <v>5639</v>
      </c>
      <c r="F8" s="79">
        <f t="shared" si="0"/>
        <v>-252</v>
      </c>
      <c r="G8" s="77">
        <f t="shared" si="1"/>
        <v>-0.0427771176370735</v>
      </c>
    </row>
    <row r="9" spans="2:7" ht="37.5" customHeight="1">
      <c r="B9" s="435" t="s">
        <v>171</v>
      </c>
      <c r="C9" s="445"/>
      <c r="D9" s="233">
        <v>159</v>
      </c>
      <c r="E9" s="233">
        <v>197</v>
      </c>
      <c r="F9" s="79">
        <f t="shared" si="0"/>
        <v>38</v>
      </c>
      <c r="G9" s="80">
        <f t="shared" si="1"/>
        <v>0.2389937106918239</v>
      </c>
    </row>
    <row r="10" spans="2:7" ht="37.5" customHeight="1">
      <c r="B10" s="439" t="s">
        <v>172</v>
      </c>
      <c r="C10" s="446"/>
      <c r="D10" s="233">
        <v>7601</v>
      </c>
      <c r="E10" s="233">
        <v>9386</v>
      </c>
      <c r="F10" s="79">
        <f t="shared" si="0"/>
        <v>1785</v>
      </c>
      <c r="G10" s="80">
        <f t="shared" si="1"/>
        <v>0.23483752137876596</v>
      </c>
    </row>
    <row r="11" spans="2:7" ht="37.5" customHeight="1">
      <c r="B11" s="439" t="s">
        <v>169</v>
      </c>
      <c r="C11" s="446"/>
      <c r="D11" s="233">
        <v>503</v>
      </c>
      <c r="E11" s="233">
        <v>510</v>
      </c>
      <c r="F11" s="79">
        <f t="shared" si="0"/>
        <v>7</v>
      </c>
      <c r="G11" s="80">
        <f t="shared" si="1"/>
        <v>0.013916500994035786</v>
      </c>
    </row>
    <row r="12" spans="2:7" ht="37.5" customHeight="1">
      <c r="B12" s="439" t="s">
        <v>174</v>
      </c>
      <c r="C12" s="446"/>
      <c r="D12" s="233">
        <v>486</v>
      </c>
      <c r="E12" s="233">
        <v>576</v>
      </c>
      <c r="F12" s="79">
        <f t="shared" si="0"/>
        <v>90</v>
      </c>
      <c r="G12" s="80">
        <f t="shared" si="1"/>
        <v>0.18518518518518517</v>
      </c>
    </row>
    <row r="13" spans="2:7" ht="37.5" customHeight="1" thickBot="1">
      <c r="B13" s="439" t="s">
        <v>128</v>
      </c>
      <c r="C13" s="446"/>
      <c r="D13" s="233">
        <v>178</v>
      </c>
      <c r="E13" s="233">
        <v>200</v>
      </c>
      <c r="F13" s="79">
        <f t="shared" si="0"/>
        <v>22</v>
      </c>
      <c r="G13" s="80">
        <f t="shared" si="1"/>
        <v>0.12359550561797752</v>
      </c>
    </row>
    <row r="14" spans="2:7" ht="37.5" customHeight="1" thickBot="1" thickTop="1">
      <c r="B14" s="447" t="s">
        <v>2</v>
      </c>
      <c r="C14" s="537"/>
      <c r="D14" s="234">
        <f>SUM(D7:D13)</f>
        <v>15016</v>
      </c>
      <c r="E14" s="235">
        <f>SUM(E7:E13)</f>
        <v>16679</v>
      </c>
      <c r="F14" s="86">
        <f t="shared" si="0"/>
        <v>1663</v>
      </c>
      <c r="G14" s="87">
        <f t="shared" si="1"/>
        <v>0.11074853489611082</v>
      </c>
    </row>
    <row r="15" ht="13.5" thickTop="1"/>
  </sheetData>
  <mergeCells count="13">
    <mergeCell ref="B10:C10"/>
    <mergeCell ref="G5:G6"/>
    <mergeCell ref="B3:G3"/>
    <mergeCell ref="B14:C14"/>
    <mergeCell ref="D5:D6"/>
    <mergeCell ref="E5:E6"/>
    <mergeCell ref="F5:F6"/>
    <mergeCell ref="B11:C11"/>
    <mergeCell ref="B12:C12"/>
    <mergeCell ref="B13:C13"/>
    <mergeCell ref="B7:C7"/>
    <mergeCell ref="B8:C8"/>
    <mergeCell ref="B9:C9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ورقة18"/>
  <dimension ref="B3:G16"/>
  <sheetViews>
    <sheetView rightToLeft="1" workbookViewId="0" topLeftCell="A1">
      <selection activeCell="C4" sqref="C4:V4"/>
    </sheetView>
  </sheetViews>
  <sheetFormatPr defaultColWidth="9.140625" defaultRowHeight="12.75"/>
  <cols>
    <col min="3" max="3" width="17.00390625" style="0" customWidth="1"/>
    <col min="4" max="7" width="24.7109375" style="0" customWidth="1"/>
  </cols>
  <sheetData>
    <row r="3" spans="2:7" ht="18">
      <c r="B3" s="538" t="s">
        <v>208</v>
      </c>
      <c r="C3" s="538"/>
      <c r="D3" s="538"/>
      <c r="E3" s="538"/>
      <c r="F3" s="538"/>
      <c r="G3" s="538"/>
    </row>
    <row r="4" ht="16.5" thickBot="1">
      <c r="B4" s="198" t="s">
        <v>176</v>
      </c>
    </row>
    <row r="5" spans="2:7" ht="16.5" thickTop="1">
      <c r="B5" s="58"/>
      <c r="C5" s="59" t="s">
        <v>13</v>
      </c>
      <c r="D5" s="433" t="s">
        <v>180</v>
      </c>
      <c r="E5" s="433" t="s">
        <v>186</v>
      </c>
      <c r="F5" s="433" t="s">
        <v>7</v>
      </c>
      <c r="G5" s="426" t="s">
        <v>4</v>
      </c>
    </row>
    <row r="6" spans="2:7" ht="16.5" thickBot="1">
      <c r="B6" s="60" t="s">
        <v>87</v>
      </c>
      <c r="C6" s="61"/>
      <c r="D6" s="434"/>
      <c r="E6" s="434"/>
      <c r="F6" s="434"/>
      <c r="G6" s="427"/>
    </row>
    <row r="7" spans="2:7" ht="37.5" customHeight="1" thickBot="1" thickTop="1">
      <c r="B7" s="441" t="s">
        <v>97</v>
      </c>
      <c r="C7" s="444"/>
      <c r="D7" s="241">
        <v>207</v>
      </c>
      <c r="E7" s="241">
        <v>164</v>
      </c>
      <c r="F7" s="76">
        <f aca="true" t="shared" si="0" ref="F7:F16">SUM(E7-D7)</f>
        <v>-43</v>
      </c>
      <c r="G7" s="77">
        <f aca="true" t="shared" si="1" ref="G7:G15">SUM(F7/D7)</f>
        <v>-0.20772946859903382</v>
      </c>
    </row>
    <row r="8" spans="2:7" ht="37.5" customHeight="1" thickBot="1">
      <c r="B8" s="435" t="s">
        <v>98</v>
      </c>
      <c r="C8" s="445"/>
      <c r="D8" s="242">
        <v>5756</v>
      </c>
      <c r="E8" s="242">
        <v>5643</v>
      </c>
      <c r="F8" s="79">
        <f t="shared" si="0"/>
        <v>-113</v>
      </c>
      <c r="G8" s="181">
        <f t="shared" si="1"/>
        <v>-0.019631688672689367</v>
      </c>
    </row>
    <row r="9" spans="2:7" ht="37.5" customHeight="1" thickBot="1">
      <c r="B9" s="435" t="s">
        <v>125</v>
      </c>
      <c r="C9" s="445"/>
      <c r="D9" s="242">
        <v>163</v>
      </c>
      <c r="E9" s="242">
        <v>195</v>
      </c>
      <c r="F9" s="79">
        <f t="shared" si="0"/>
        <v>32</v>
      </c>
      <c r="G9" s="80">
        <f t="shared" si="1"/>
        <v>0.19631901840490798</v>
      </c>
    </row>
    <row r="10" spans="2:7" ht="37.5" customHeight="1" thickBot="1">
      <c r="B10" s="439" t="s">
        <v>100</v>
      </c>
      <c r="C10" s="446"/>
      <c r="D10" s="242">
        <v>7677</v>
      </c>
      <c r="E10" s="242">
        <v>9342</v>
      </c>
      <c r="F10" s="79">
        <f t="shared" si="0"/>
        <v>1665</v>
      </c>
      <c r="G10" s="80">
        <f t="shared" si="1"/>
        <v>0.21688159437280188</v>
      </c>
    </row>
    <row r="11" spans="2:7" ht="37.5" customHeight="1" thickBot="1">
      <c r="B11" s="439" t="s">
        <v>126</v>
      </c>
      <c r="C11" s="446"/>
      <c r="D11" s="242">
        <v>459</v>
      </c>
      <c r="E11" s="242">
        <v>472</v>
      </c>
      <c r="F11" s="79">
        <f t="shared" si="0"/>
        <v>13</v>
      </c>
      <c r="G11" s="80">
        <f t="shared" si="1"/>
        <v>0.02832244008714597</v>
      </c>
    </row>
    <row r="12" spans="2:7" ht="37.5" customHeight="1" thickBot="1">
      <c r="B12" s="439" t="s">
        <v>151</v>
      </c>
      <c r="C12" s="446"/>
      <c r="D12" s="242">
        <v>99</v>
      </c>
      <c r="E12" s="242">
        <v>134</v>
      </c>
      <c r="F12" s="79">
        <f t="shared" si="0"/>
        <v>35</v>
      </c>
      <c r="G12" s="80">
        <f t="shared" si="1"/>
        <v>0.35353535353535354</v>
      </c>
    </row>
    <row r="13" spans="2:7" ht="37.5" customHeight="1" thickBot="1">
      <c r="B13" s="439" t="s">
        <v>128</v>
      </c>
      <c r="C13" s="446"/>
      <c r="D13" s="242">
        <v>166</v>
      </c>
      <c r="E13" s="242">
        <v>192</v>
      </c>
      <c r="F13" s="79">
        <f t="shared" si="0"/>
        <v>26</v>
      </c>
      <c r="G13" s="80">
        <f t="shared" si="1"/>
        <v>0.1566265060240964</v>
      </c>
    </row>
    <row r="14" spans="2:7" ht="37.5" customHeight="1" thickBot="1">
      <c r="B14" s="437" t="s">
        <v>130</v>
      </c>
      <c r="C14" s="443"/>
      <c r="D14" s="295">
        <v>489</v>
      </c>
      <c r="E14" s="295">
        <v>535</v>
      </c>
      <c r="F14" s="81"/>
      <c r="G14" s="82"/>
    </row>
    <row r="15" spans="2:7" ht="37.5" customHeight="1" thickBot="1">
      <c r="B15" s="437" t="s">
        <v>219</v>
      </c>
      <c r="C15" s="443"/>
      <c r="D15" s="296">
        <v>0</v>
      </c>
      <c r="E15" s="296">
        <v>2</v>
      </c>
      <c r="F15" s="81">
        <f t="shared" si="0"/>
        <v>2</v>
      </c>
      <c r="G15" s="82" t="e">
        <f t="shared" si="1"/>
        <v>#DIV/0!</v>
      </c>
    </row>
    <row r="16" spans="2:7" ht="37.5" customHeight="1" thickBot="1" thickTop="1">
      <c r="B16" s="447" t="s">
        <v>2</v>
      </c>
      <c r="C16" s="537"/>
      <c r="D16" s="298">
        <f>SUM(D7:D15)</f>
        <v>15016</v>
      </c>
      <c r="E16" s="243">
        <f>SUM(E7:E15)</f>
        <v>16679</v>
      </c>
      <c r="F16" s="86">
        <f t="shared" si="0"/>
        <v>1663</v>
      </c>
      <c r="G16" s="87">
        <f>SUM(F16/D16)</f>
        <v>0.11074853489611082</v>
      </c>
    </row>
    <row r="17" ht="13.5" thickTop="1"/>
  </sheetData>
  <mergeCells count="15">
    <mergeCell ref="B14:C14"/>
    <mergeCell ref="B7:C7"/>
    <mergeCell ref="B8:C8"/>
    <mergeCell ref="B9:C9"/>
    <mergeCell ref="B10:C10"/>
    <mergeCell ref="G5:G6"/>
    <mergeCell ref="B3:G3"/>
    <mergeCell ref="B16:C16"/>
    <mergeCell ref="D5:D6"/>
    <mergeCell ref="E5:E6"/>
    <mergeCell ref="F5:F6"/>
    <mergeCell ref="B11:C11"/>
    <mergeCell ref="B12:C12"/>
    <mergeCell ref="B13:C13"/>
    <mergeCell ref="B15:C1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ورقة3"/>
  <dimension ref="B4:E12"/>
  <sheetViews>
    <sheetView rightToLeft="1" workbookViewId="0" topLeftCell="A1">
      <selection activeCell="C4" sqref="C4:V4"/>
    </sheetView>
  </sheetViews>
  <sheetFormatPr defaultColWidth="9.140625" defaultRowHeight="12.75"/>
  <cols>
    <col min="2" max="5" width="24.7109375" style="0" customWidth="1"/>
  </cols>
  <sheetData>
    <row r="4" spans="2:5" ht="20.25">
      <c r="B4" s="539" t="s">
        <v>209</v>
      </c>
      <c r="C4" s="539"/>
      <c r="D4" s="539"/>
      <c r="E4" s="539"/>
    </row>
    <row r="5" spans="2:5" ht="12.75">
      <c r="B5" s="12" t="s">
        <v>26</v>
      </c>
      <c r="C5" s="13"/>
      <c r="D5" s="13"/>
      <c r="E5" s="13"/>
    </row>
    <row r="6" spans="2:5" ht="13.5" thickBot="1">
      <c r="B6" s="13"/>
      <c r="C6" s="13"/>
      <c r="D6" s="13"/>
      <c r="E6" s="13"/>
    </row>
    <row r="7" spans="2:5" ht="27.75" customHeight="1" thickBot="1" thickTop="1">
      <c r="B7" s="544" t="s">
        <v>13</v>
      </c>
      <c r="C7" s="542" t="s">
        <v>9</v>
      </c>
      <c r="D7" s="540" t="s">
        <v>12</v>
      </c>
      <c r="E7" s="541"/>
    </row>
    <row r="8" spans="2:5" ht="27.75" customHeight="1" thickBot="1" thickTop="1">
      <c r="B8" s="545"/>
      <c r="C8" s="543"/>
      <c r="D8" s="16" t="s">
        <v>10</v>
      </c>
      <c r="E8" s="17" t="s">
        <v>11</v>
      </c>
    </row>
    <row r="9" spans="2:5" ht="27.75" customHeight="1" thickTop="1">
      <c r="B9" s="21" t="s">
        <v>180</v>
      </c>
      <c r="C9" s="22">
        <v>419</v>
      </c>
      <c r="D9" s="23">
        <v>24</v>
      </c>
      <c r="E9" s="24">
        <v>225</v>
      </c>
    </row>
    <row r="10" spans="2:5" ht="27.75" customHeight="1">
      <c r="B10" s="21" t="s">
        <v>186</v>
      </c>
      <c r="C10" s="22">
        <v>388</v>
      </c>
      <c r="D10" s="23">
        <v>26</v>
      </c>
      <c r="E10" s="24">
        <v>249</v>
      </c>
    </row>
    <row r="11" spans="2:5" ht="27.75" customHeight="1" thickBot="1">
      <c r="B11" s="25" t="s">
        <v>7</v>
      </c>
      <c r="C11" s="26">
        <f>C10-C9</f>
        <v>-31</v>
      </c>
      <c r="D11" s="27">
        <f>D10-D9</f>
        <v>2</v>
      </c>
      <c r="E11" s="28">
        <f>E10-E9</f>
        <v>24</v>
      </c>
    </row>
    <row r="12" spans="2:5" ht="27.75" customHeight="1" thickBot="1" thickTop="1">
      <c r="B12" s="29" t="s">
        <v>4</v>
      </c>
      <c r="C12" s="30">
        <f>C11/C9</f>
        <v>-0.07398568019093078</v>
      </c>
      <c r="D12" s="31">
        <f>D11/D9</f>
        <v>0.08333333333333333</v>
      </c>
      <c r="E12" s="31">
        <f>E11/E9</f>
        <v>0.10666666666666667</v>
      </c>
    </row>
    <row r="13" ht="13.5" thickTop="1"/>
  </sheetData>
  <mergeCells count="4">
    <mergeCell ref="B4:E4"/>
    <mergeCell ref="D7:E7"/>
    <mergeCell ref="C7:C8"/>
    <mergeCell ref="B7:B8"/>
  </mergeCells>
  <printOptions horizontalCentered="1" verticalCentered="1"/>
  <pageMargins left="0.7480314960629921" right="0.7480314960629921" top="0.5118110236220472" bottom="0.7480314960629921" header="0.1968503937007874" footer="0.5118110236220472"/>
  <pageSetup horizontalDpi="600" verticalDpi="600" orientation="landscape" paperSize="9" scale="9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ورقة13"/>
  <dimension ref="A4:M21"/>
  <sheetViews>
    <sheetView rightToLeft="1" workbookViewId="0" topLeftCell="A1">
      <selection activeCell="J8" sqref="J8"/>
    </sheetView>
  </sheetViews>
  <sheetFormatPr defaultColWidth="9.140625" defaultRowHeight="12.75"/>
  <cols>
    <col min="1" max="1" width="17.00390625" style="0" customWidth="1"/>
    <col min="2" max="13" width="15.7109375" style="0" customWidth="1"/>
  </cols>
  <sheetData>
    <row r="4" spans="1:13" ht="30.75">
      <c r="A4" s="357" t="s">
        <v>210</v>
      </c>
      <c r="B4" s="357"/>
      <c r="C4" s="357"/>
      <c r="D4" s="357"/>
      <c r="E4" s="357"/>
      <c r="F4" s="357"/>
      <c r="G4" s="357"/>
      <c r="H4" s="357"/>
      <c r="I4" s="357"/>
      <c r="J4" s="357"/>
      <c r="K4" s="32"/>
      <c r="L4" s="32"/>
      <c r="M4" s="32"/>
    </row>
    <row r="5" ht="16.5" thickBot="1">
      <c r="A5" s="190" t="s">
        <v>32</v>
      </c>
    </row>
    <row r="6" spans="1:10" ht="16.5" customHeight="1" thickBot="1" thickTop="1">
      <c r="A6" s="548" t="s">
        <v>185</v>
      </c>
      <c r="B6" s="546" t="s">
        <v>9</v>
      </c>
      <c r="C6" s="546"/>
      <c r="D6" s="547" t="s">
        <v>4</v>
      </c>
      <c r="E6" s="546" t="s">
        <v>5</v>
      </c>
      <c r="F6" s="546"/>
      <c r="G6" s="547" t="s">
        <v>4</v>
      </c>
      <c r="H6" s="546" t="s">
        <v>6</v>
      </c>
      <c r="I6" s="546"/>
      <c r="J6" s="547" t="s">
        <v>4</v>
      </c>
    </row>
    <row r="7" spans="1:10" ht="18.75" customHeight="1" thickBot="1" thickTop="1">
      <c r="A7" s="548"/>
      <c r="B7" s="33" t="s">
        <v>180</v>
      </c>
      <c r="C7" s="33" t="s">
        <v>186</v>
      </c>
      <c r="D7" s="547"/>
      <c r="E7" s="33" t="s">
        <v>180</v>
      </c>
      <c r="F7" s="33" t="s">
        <v>186</v>
      </c>
      <c r="G7" s="547"/>
      <c r="H7" s="33" t="s">
        <v>180</v>
      </c>
      <c r="I7" s="33" t="s">
        <v>186</v>
      </c>
      <c r="J7" s="547"/>
    </row>
    <row r="8" spans="1:10" ht="30" customHeight="1" thickBot="1" thickTop="1">
      <c r="A8" s="125" t="s">
        <v>16</v>
      </c>
      <c r="B8" s="34">
        <v>1</v>
      </c>
      <c r="C8" s="34">
        <v>2</v>
      </c>
      <c r="D8" s="35">
        <f>(C8-B8)/B8</f>
        <v>1</v>
      </c>
      <c r="E8" s="34">
        <v>0</v>
      </c>
      <c r="F8" s="34">
        <v>1</v>
      </c>
      <c r="G8" s="35">
        <v>1</v>
      </c>
      <c r="H8" s="34">
        <v>1</v>
      </c>
      <c r="I8" s="34">
        <v>5</v>
      </c>
      <c r="J8" s="36">
        <f>(I8-H8)/H8</f>
        <v>4</v>
      </c>
    </row>
    <row r="9" spans="1:10" ht="30" customHeight="1" thickBot="1" thickTop="1">
      <c r="A9" s="125" t="s">
        <v>17</v>
      </c>
      <c r="B9" s="14">
        <v>13</v>
      </c>
      <c r="C9" s="14">
        <v>13</v>
      </c>
      <c r="D9" s="35">
        <f aca="true" t="shared" si="0" ref="D9:D20">(C9-B9)/B9</f>
        <v>0</v>
      </c>
      <c r="E9" s="14">
        <v>0</v>
      </c>
      <c r="F9" s="14">
        <v>0</v>
      </c>
      <c r="G9" s="35">
        <v>0</v>
      </c>
      <c r="H9" s="14">
        <v>11</v>
      </c>
      <c r="I9" s="14">
        <v>9</v>
      </c>
      <c r="J9" s="36">
        <f aca="true" t="shared" si="1" ref="J9:J20">(I9-H9)/H9</f>
        <v>-0.18181818181818182</v>
      </c>
    </row>
    <row r="10" spans="1:10" ht="30" customHeight="1" thickBot="1" thickTop="1">
      <c r="A10" s="125" t="s">
        <v>18</v>
      </c>
      <c r="B10" s="14">
        <v>61</v>
      </c>
      <c r="C10" s="14">
        <v>41</v>
      </c>
      <c r="D10" s="35">
        <f t="shared" si="0"/>
        <v>-0.32786885245901637</v>
      </c>
      <c r="E10" s="14">
        <v>3</v>
      </c>
      <c r="F10" s="14">
        <v>1</v>
      </c>
      <c r="G10" s="35">
        <f aca="true" t="shared" si="2" ref="G10:G21">(F10-E10)/E10</f>
        <v>-0.6666666666666666</v>
      </c>
      <c r="H10" s="14">
        <v>59</v>
      </c>
      <c r="I10" s="14">
        <v>37</v>
      </c>
      <c r="J10" s="36">
        <f t="shared" si="1"/>
        <v>-0.3728813559322034</v>
      </c>
    </row>
    <row r="11" spans="1:10" ht="30" customHeight="1" thickBot="1" thickTop="1">
      <c r="A11" s="125" t="s">
        <v>19</v>
      </c>
      <c r="B11" s="14">
        <v>27</v>
      </c>
      <c r="C11" s="14">
        <v>17</v>
      </c>
      <c r="D11" s="35">
        <f t="shared" si="0"/>
        <v>-0.37037037037037035</v>
      </c>
      <c r="E11" s="14">
        <v>3</v>
      </c>
      <c r="F11" s="14">
        <v>1</v>
      </c>
      <c r="G11" s="35">
        <f t="shared" si="2"/>
        <v>-0.6666666666666666</v>
      </c>
      <c r="H11" s="14">
        <v>25</v>
      </c>
      <c r="I11" s="14">
        <v>22</v>
      </c>
      <c r="J11" s="36">
        <f t="shared" si="1"/>
        <v>-0.12</v>
      </c>
    </row>
    <row r="12" spans="1:10" ht="30" customHeight="1" thickBot="1" thickTop="1">
      <c r="A12" s="125" t="s">
        <v>25</v>
      </c>
      <c r="B12" s="14">
        <v>171</v>
      </c>
      <c r="C12" s="14">
        <v>115</v>
      </c>
      <c r="D12" s="35">
        <f t="shared" si="0"/>
        <v>-0.32748538011695905</v>
      </c>
      <c r="E12" s="14">
        <v>1</v>
      </c>
      <c r="F12" s="14">
        <v>2</v>
      </c>
      <c r="G12" s="35">
        <f t="shared" si="2"/>
        <v>1</v>
      </c>
      <c r="H12" s="14">
        <v>17</v>
      </c>
      <c r="I12" s="14">
        <v>12</v>
      </c>
      <c r="J12" s="36">
        <f t="shared" si="1"/>
        <v>-0.29411764705882354</v>
      </c>
    </row>
    <row r="13" spans="1:10" ht="30" customHeight="1" thickBot="1" thickTop="1">
      <c r="A13" s="125" t="s">
        <v>0</v>
      </c>
      <c r="B13" s="14">
        <v>2</v>
      </c>
      <c r="C13" s="14">
        <v>2</v>
      </c>
      <c r="D13" s="35">
        <f t="shared" si="0"/>
        <v>0</v>
      </c>
      <c r="E13" s="14">
        <v>0</v>
      </c>
      <c r="F13" s="14">
        <v>0</v>
      </c>
      <c r="G13" s="35">
        <v>0</v>
      </c>
      <c r="H13" s="14">
        <v>1</v>
      </c>
      <c r="I13" s="14">
        <v>3</v>
      </c>
      <c r="J13" s="36">
        <f t="shared" si="1"/>
        <v>2</v>
      </c>
    </row>
    <row r="14" spans="1:10" ht="30" customHeight="1" thickBot="1" thickTop="1">
      <c r="A14" s="125" t="s">
        <v>20</v>
      </c>
      <c r="B14" s="14">
        <v>2</v>
      </c>
      <c r="C14" s="14">
        <v>1</v>
      </c>
      <c r="D14" s="35">
        <f t="shared" si="0"/>
        <v>-0.5</v>
      </c>
      <c r="E14" s="14">
        <v>1</v>
      </c>
      <c r="F14" s="14">
        <v>0</v>
      </c>
      <c r="G14" s="35">
        <f t="shared" si="2"/>
        <v>-1</v>
      </c>
      <c r="H14" s="14">
        <v>5</v>
      </c>
      <c r="I14" s="14">
        <v>1</v>
      </c>
      <c r="J14" s="36">
        <f t="shared" si="1"/>
        <v>-0.8</v>
      </c>
    </row>
    <row r="15" spans="1:10" ht="30" customHeight="1" thickBot="1" thickTop="1">
      <c r="A15" s="125" t="s">
        <v>21</v>
      </c>
      <c r="B15" s="14">
        <v>4</v>
      </c>
      <c r="C15" s="14">
        <v>1</v>
      </c>
      <c r="D15" s="35">
        <f t="shared" si="0"/>
        <v>-0.75</v>
      </c>
      <c r="E15" s="14">
        <v>0</v>
      </c>
      <c r="F15" s="14">
        <v>0</v>
      </c>
      <c r="G15" s="35">
        <v>0</v>
      </c>
      <c r="H15" s="14">
        <v>0</v>
      </c>
      <c r="I15" s="14">
        <v>0</v>
      </c>
      <c r="J15" s="36">
        <v>0</v>
      </c>
    </row>
    <row r="16" spans="1:10" ht="30" customHeight="1" thickBot="1" thickTop="1">
      <c r="A16" s="125" t="s">
        <v>30</v>
      </c>
      <c r="B16" s="14">
        <v>73</v>
      </c>
      <c r="C16" s="14">
        <v>123</v>
      </c>
      <c r="D16" s="35">
        <f t="shared" si="0"/>
        <v>0.684931506849315</v>
      </c>
      <c r="E16" s="14">
        <v>16</v>
      </c>
      <c r="F16" s="14">
        <v>16</v>
      </c>
      <c r="G16" s="35">
        <f t="shared" si="2"/>
        <v>0</v>
      </c>
      <c r="H16" s="14">
        <v>51</v>
      </c>
      <c r="I16" s="14">
        <v>96</v>
      </c>
      <c r="J16" s="36">
        <f t="shared" si="1"/>
        <v>0.8823529411764706</v>
      </c>
    </row>
    <row r="17" spans="1:10" ht="30" customHeight="1" thickBot="1" thickTop="1">
      <c r="A17" s="125" t="s">
        <v>22</v>
      </c>
      <c r="B17" s="14">
        <v>30</v>
      </c>
      <c r="C17" s="14">
        <v>23</v>
      </c>
      <c r="D17" s="35">
        <f t="shared" si="0"/>
        <v>-0.23333333333333334</v>
      </c>
      <c r="E17" s="14">
        <v>0</v>
      </c>
      <c r="F17" s="14">
        <v>2</v>
      </c>
      <c r="G17" s="35">
        <v>1</v>
      </c>
      <c r="H17" s="14">
        <v>27</v>
      </c>
      <c r="I17" s="14">
        <v>5</v>
      </c>
      <c r="J17" s="36">
        <f t="shared" si="1"/>
        <v>-0.8148148148148148</v>
      </c>
    </row>
    <row r="18" spans="1:10" ht="30" customHeight="1" thickBot="1" thickTop="1">
      <c r="A18" s="125" t="s">
        <v>23</v>
      </c>
      <c r="B18" s="14">
        <v>3</v>
      </c>
      <c r="C18" s="14">
        <v>19</v>
      </c>
      <c r="D18" s="35">
        <f t="shared" si="0"/>
        <v>5.333333333333333</v>
      </c>
      <c r="E18" s="14">
        <v>0</v>
      </c>
      <c r="F18" s="14">
        <v>2</v>
      </c>
      <c r="G18" s="35">
        <v>1</v>
      </c>
      <c r="H18" s="14">
        <v>3</v>
      </c>
      <c r="I18" s="14">
        <v>26</v>
      </c>
      <c r="J18" s="36">
        <f t="shared" si="1"/>
        <v>7.666666666666667</v>
      </c>
    </row>
    <row r="19" spans="1:10" ht="30" customHeight="1" thickBot="1" thickTop="1">
      <c r="A19" s="125" t="s">
        <v>24</v>
      </c>
      <c r="B19" s="14">
        <v>30</v>
      </c>
      <c r="C19" s="14">
        <v>31</v>
      </c>
      <c r="D19" s="35">
        <f t="shared" si="0"/>
        <v>0.03333333333333333</v>
      </c>
      <c r="E19" s="14">
        <v>0</v>
      </c>
      <c r="F19" s="14">
        <v>1</v>
      </c>
      <c r="G19" s="35">
        <v>1</v>
      </c>
      <c r="H19" s="14">
        <v>24</v>
      </c>
      <c r="I19" s="14">
        <v>33</v>
      </c>
      <c r="J19" s="36">
        <f t="shared" si="1"/>
        <v>0.375</v>
      </c>
    </row>
    <row r="20" spans="1:10" ht="30" customHeight="1" thickBot="1" thickTop="1">
      <c r="A20" s="136" t="s">
        <v>1</v>
      </c>
      <c r="B20" s="14">
        <v>2</v>
      </c>
      <c r="C20" s="14">
        <v>0</v>
      </c>
      <c r="D20" s="35">
        <f t="shared" si="0"/>
        <v>-1</v>
      </c>
      <c r="E20" s="15">
        <v>0</v>
      </c>
      <c r="F20" s="15">
        <v>0</v>
      </c>
      <c r="G20" s="35">
        <v>0</v>
      </c>
      <c r="H20" s="15">
        <v>1</v>
      </c>
      <c r="I20" s="15">
        <v>0</v>
      </c>
      <c r="J20" s="36">
        <f t="shared" si="1"/>
        <v>-1</v>
      </c>
    </row>
    <row r="21" spans="1:10" ht="22.5" customHeight="1" thickBot="1" thickTop="1">
      <c r="A21" s="37" t="s">
        <v>2</v>
      </c>
      <c r="B21" s="38">
        <f>SUM(B8:B20)</f>
        <v>419</v>
      </c>
      <c r="C21" s="38">
        <f>SUM(C8:C20)</f>
        <v>388</v>
      </c>
      <c r="D21" s="35">
        <f>(C21-B21)/B21</f>
        <v>-0.07398568019093078</v>
      </c>
      <c r="E21" s="38">
        <f>SUM(E8:E20)</f>
        <v>24</v>
      </c>
      <c r="F21" s="38">
        <f>SUM(F8:F20)</f>
        <v>26</v>
      </c>
      <c r="G21" s="35">
        <f t="shared" si="2"/>
        <v>0.08333333333333333</v>
      </c>
      <c r="H21" s="38">
        <f>SUM(H8:H20)</f>
        <v>225</v>
      </c>
      <c r="I21" s="38">
        <f>SUM(I8:I20)</f>
        <v>249</v>
      </c>
      <c r="J21" s="36">
        <f>(I21-H21)/H21</f>
        <v>0.10666666666666667</v>
      </c>
    </row>
    <row r="22" ht="13.5" thickTop="1"/>
  </sheetData>
  <mergeCells count="8">
    <mergeCell ref="H6:I6"/>
    <mergeCell ref="J6:J7"/>
    <mergeCell ref="A4:J4"/>
    <mergeCell ref="A6:A7"/>
    <mergeCell ref="B6:C6"/>
    <mergeCell ref="D6:D7"/>
    <mergeCell ref="E6:F6"/>
    <mergeCell ref="G6:G7"/>
  </mergeCells>
  <printOptions horizontalCentered="1" verticalCentered="1"/>
  <pageMargins left="0.7086614173228347" right="0.7480314960629921" top="0.7480314960629921" bottom="0.7480314960629921" header="0.31496062992125984" footer="0.5118110236220472"/>
  <pageSetup horizontalDpi="300" verticalDpi="300" orientation="landscape" paperSize="9" scale="7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ورقة30"/>
  <dimension ref="B1:K14"/>
  <sheetViews>
    <sheetView rightToLeft="1" zoomScale="75" zoomScaleNormal="75" workbookViewId="0" topLeftCell="A1">
      <selection activeCell="B4" sqref="B4:V4"/>
    </sheetView>
  </sheetViews>
  <sheetFormatPr defaultColWidth="9.140625" defaultRowHeight="12.75"/>
  <cols>
    <col min="1" max="1" width="2.7109375" style="0" customWidth="1"/>
    <col min="4" max="11" width="13.421875" style="0" customWidth="1"/>
  </cols>
  <sheetData>
    <row r="1" spans="2:11" ht="26.25">
      <c r="B1" s="357" t="s">
        <v>211</v>
      </c>
      <c r="C1" s="357"/>
      <c r="D1" s="357"/>
      <c r="E1" s="357"/>
      <c r="F1" s="357"/>
      <c r="G1" s="357"/>
      <c r="H1" s="357"/>
      <c r="I1" s="357"/>
      <c r="J1" s="357"/>
      <c r="K1" s="357"/>
    </row>
    <row r="2" ht="19.5" customHeight="1" thickBot="1">
      <c r="B2" s="3" t="s">
        <v>106</v>
      </c>
    </row>
    <row r="3" spans="2:11" ht="73.5" customHeight="1" thickBot="1" thickTop="1">
      <c r="B3" s="137" t="s">
        <v>107</v>
      </c>
      <c r="C3" s="138" t="s">
        <v>88</v>
      </c>
      <c r="D3" s="139" t="s">
        <v>111</v>
      </c>
      <c r="E3" s="140" t="s">
        <v>108</v>
      </c>
      <c r="F3" s="140" t="s">
        <v>112</v>
      </c>
      <c r="G3" s="140" t="s">
        <v>152</v>
      </c>
      <c r="H3" s="140" t="s">
        <v>153</v>
      </c>
      <c r="I3" s="140" t="s">
        <v>154</v>
      </c>
      <c r="J3" s="141" t="s">
        <v>155</v>
      </c>
      <c r="K3" s="142" t="s">
        <v>2</v>
      </c>
    </row>
    <row r="4" spans="2:11" ht="30" customHeight="1" thickTop="1">
      <c r="B4" s="553" t="s">
        <v>108</v>
      </c>
      <c r="C4" s="554"/>
      <c r="D4" s="53">
        <v>7</v>
      </c>
      <c r="E4" s="54">
        <v>34</v>
      </c>
      <c r="F4" s="54">
        <v>1</v>
      </c>
      <c r="G4" s="54">
        <v>11</v>
      </c>
      <c r="H4" s="54">
        <v>0</v>
      </c>
      <c r="I4" s="54">
        <v>3</v>
      </c>
      <c r="J4" s="70">
        <v>0</v>
      </c>
      <c r="K4" s="143">
        <f aca="true" t="shared" si="0" ref="K4:K12">SUM(D4:J4)</f>
        <v>56</v>
      </c>
    </row>
    <row r="5" spans="2:11" ht="30" customHeight="1">
      <c r="B5" s="551" t="s">
        <v>109</v>
      </c>
      <c r="C5" s="552"/>
      <c r="D5" s="55">
        <v>0</v>
      </c>
      <c r="E5" s="56">
        <v>3</v>
      </c>
      <c r="F5" s="56">
        <v>2</v>
      </c>
      <c r="G5" s="56">
        <v>2</v>
      </c>
      <c r="H5" s="56">
        <v>1</v>
      </c>
      <c r="I5" s="56">
        <v>0</v>
      </c>
      <c r="J5" s="70">
        <v>0</v>
      </c>
      <c r="K5" s="143">
        <f t="shared" si="0"/>
        <v>8</v>
      </c>
    </row>
    <row r="6" spans="2:11" ht="30" customHeight="1">
      <c r="B6" s="551" t="s">
        <v>110</v>
      </c>
      <c r="C6" s="552"/>
      <c r="D6" s="55">
        <v>0</v>
      </c>
      <c r="E6" s="56">
        <v>1</v>
      </c>
      <c r="F6" s="56">
        <v>3</v>
      </c>
      <c r="G6" s="56">
        <v>9</v>
      </c>
      <c r="H6" s="56">
        <v>4</v>
      </c>
      <c r="I6" s="56">
        <v>2</v>
      </c>
      <c r="J6" s="70">
        <v>1</v>
      </c>
      <c r="K6" s="143">
        <f t="shared" si="0"/>
        <v>20</v>
      </c>
    </row>
    <row r="7" spans="2:11" ht="30" customHeight="1">
      <c r="B7" s="551" t="s">
        <v>111</v>
      </c>
      <c r="C7" s="552"/>
      <c r="D7" s="55">
        <v>155</v>
      </c>
      <c r="E7" s="56">
        <v>2</v>
      </c>
      <c r="F7" s="56">
        <v>0</v>
      </c>
      <c r="G7" s="56">
        <v>0</v>
      </c>
      <c r="H7" s="56">
        <v>1</v>
      </c>
      <c r="I7" s="56">
        <v>0</v>
      </c>
      <c r="J7" s="70">
        <v>0</v>
      </c>
      <c r="K7" s="143">
        <f t="shared" si="0"/>
        <v>158</v>
      </c>
    </row>
    <row r="8" spans="2:11" ht="30" customHeight="1">
      <c r="B8" s="551" t="s">
        <v>112</v>
      </c>
      <c r="C8" s="552"/>
      <c r="D8" s="55">
        <v>0</v>
      </c>
      <c r="E8" s="56">
        <v>2</v>
      </c>
      <c r="F8" s="56">
        <v>52</v>
      </c>
      <c r="G8" s="56">
        <v>5</v>
      </c>
      <c r="H8" s="56">
        <v>1</v>
      </c>
      <c r="I8" s="56">
        <v>0</v>
      </c>
      <c r="J8" s="70">
        <v>0</v>
      </c>
      <c r="K8" s="143">
        <f t="shared" si="0"/>
        <v>60</v>
      </c>
    </row>
    <row r="9" spans="2:11" ht="30" customHeight="1">
      <c r="B9" s="551" t="s">
        <v>113</v>
      </c>
      <c r="C9" s="552"/>
      <c r="D9" s="55">
        <v>0</v>
      </c>
      <c r="E9" s="56">
        <v>0</v>
      </c>
      <c r="F9" s="56">
        <v>0</v>
      </c>
      <c r="G9" s="56">
        <v>2</v>
      </c>
      <c r="H9" s="56">
        <v>18</v>
      </c>
      <c r="I9" s="56">
        <v>0</v>
      </c>
      <c r="J9" s="70">
        <v>0</v>
      </c>
      <c r="K9" s="143">
        <f t="shared" si="0"/>
        <v>20</v>
      </c>
    </row>
    <row r="10" spans="2:11" ht="30" customHeight="1">
      <c r="B10" s="551" t="s">
        <v>114</v>
      </c>
      <c r="C10" s="552"/>
      <c r="D10" s="55">
        <v>27</v>
      </c>
      <c r="E10" s="56">
        <v>4</v>
      </c>
      <c r="F10" s="56">
        <v>1</v>
      </c>
      <c r="G10" s="56">
        <v>18</v>
      </c>
      <c r="H10" s="56">
        <v>4</v>
      </c>
      <c r="I10" s="56">
        <v>4</v>
      </c>
      <c r="J10" s="70">
        <v>0</v>
      </c>
      <c r="K10" s="143">
        <f t="shared" si="0"/>
        <v>58</v>
      </c>
    </row>
    <row r="11" spans="2:11" ht="30" customHeight="1">
      <c r="B11" s="551" t="s">
        <v>115</v>
      </c>
      <c r="C11" s="552"/>
      <c r="D11" s="55">
        <v>0</v>
      </c>
      <c r="E11" s="56">
        <v>0</v>
      </c>
      <c r="F11" s="56">
        <v>0</v>
      </c>
      <c r="G11" s="56">
        <v>0</v>
      </c>
      <c r="H11" s="56">
        <v>7</v>
      </c>
      <c r="I11" s="56">
        <v>1</v>
      </c>
      <c r="J11" s="70">
        <v>0</v>
      </c>
      <c r="K11" s="143">
        <f t="shared" si="0"/>
        <v>8</v>
      </c>
    </row>
    <row r="12" spans="2:11" ht="30" customHeight="1" thickBot="1">
      <c r="B12" s="551" t="s">
        <v>116</v>
      </c>
      <c r="C12" s="552"/>
      <c r="D12" s="55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70">
        <v>0</v>
      </c>
      <c r="K12" s="143">
        <f t="shared" si="0"/>
        <v>0</v>
      </c>
    </row>
    <row r="13" spans="2:11" ht="30" customHeight="1" thickBot="1" thickTop="1">
      <c r="B13" s="549" t="s">
        <v>2</v>
      </c>
      <c r="C13" s="550"/>
      <c r="D13" s="144">
        <f aca="true" t="shared" si="1" ref="D13:K13">SUM(D4:D12)</f>
        <v>189</v>
      </c>
      <c r="E13" s="144">
        <f t="shared" si="1"/>
        <v>46</v>
      </c>
      <c r="F13" s="144">
        <f t="shared" si="1"/>
        <v>59</v>
      </c>
      <c r="G13" s="144">
        <f t="shared" si="1"/>
        <v>47</v>
      </c>
      <c r="H13" s="144">
        <f t="shared" si="1"/>
        <v>36</v>
      </c>
      <c r="I13" s="144">
        <f t="shared" si="1"/>
        <v>10</v>
      </c>
      <c r="J13" s="144">
        <f t="shared" si="1"/>
        <v>1</v>
      </c>
      <c r="K13" s="144">
        <f t="shared" si="1"/>
        <v>388</v>
      </c>
    </row>
    <row r="14" spans="2:3" ht="13.5" thickTop="1">
      <c r="B14" s="348"/>
      <c r="C14" s="348"/>
    </row>
  </sheetData>
  <mergeCells count="12">
    <mergeCell ref="B1:K1"/>
    <mergeCell ref="B4:C4"/>
    <mergeCell ref="B5:C5"/>
    <mergeCell ref="B6:C6"/>
    <mergeCell ref="B7:C7"/>
    <mergeCell ref="B8:C8"/>
    <mergeCell ref="B9:C9"/>
    <mergeCell ref="B10:C10"/>
    <mergeCell ref="B13:C13"/>
    <mergeCell ref="B14:C14"/>
    <mergeCell ref="B11:C11"/>
    <mergeCell ref="B12:C12"/>
  </mergeCells>
  <printOptions horizontalCentered="1" verticalCentered="1"/>
  <pageMargins left="0.35433070866141736" right="0.35433070866141736" top="0.5118110236220472" bottom="0.5905511811023623" header="0.5905511811023623" footer="0.5118110236220472"/>
  <pageSetup horizontalDpi="600" verticalDpi="600" orientation="landscape" paperSize="9" scale="9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ورقة29"/>
  <dimension ref="B1:M18"/>
  <sheetViews>
    <sheetView rightToLeft="1" zoomScale="75" zoomScaleNormal="75" workbookViewId="0" topLeftCell="A1">
      <selection activeCell="B1" sqref="B1:L1"/>
    </sheetView>
  </sheetViews>
  <sheetFormatPr defaultColWidth="9.140625" defaultRowHeight="12.75"/>
  <cols>
    <col min="4" max="13" width="10.7109375" style="0" customWidth="1"/>
  </cols>
  <sheetData>
    <row r="1" spans="2:13" ht="23.25">
      <c r="B1" s="358" t="s">
        <v>212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174"/>
    </row>
    <row r="2" ht="19.5" customHeight="1" thickBot="1">
      <c r="B2" s="3" t="s">
        <v>117</v>
      </c>
    </row>
    <row r="3" spans="2:12" ht="73.5" customHeight="1" thickBot="1" thickTop="1">
      <c r="B3" s="137" t="s">
        <v>185</v>
      </c>
      <c r="C3" s="138" t="s">
        <v>35</v>
      </c>
      <c r="D3" s="139" t="s">
        <v>108</v>
      </c>
      <c r="E3" s="139" t="s">
        <v>109</v>
      </c>
      <c r="F3" s="140" t="s">
        <v>157</v>
      </c>
      <c r="G3" s="140" t="s">
        <v>111</v>
      </c>
      <c r="H3" s="140" t="s">
        <v>112</v>
      </c>
      <c r="I3" s="140" t="s">
        <v>113</v>
      </c>
      <c r="J3" s="145" t="s">
        <v>158</v>
      </c>
      <c r="K3" s="140" t="s">
        <v>153</v>
      </c>
      <c r="L3" s="142" t="s">
        <v>2</v>
      </c>
    </row>
    <row r="4" spans="2:12" ht="25.5" customHeight="1" thickTop="1">
      <c r="B4" s="553" t="s">
        <v>75</v>
      </c>
      <c r="C4" s="554"/>
      <c r="D4" s="53">
        <v>1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1</v>
      </c>
      <c r="K4" s="54">
        <v>0</v>
      </c>
      <c r="L4" s="143">
        <f aca="true" t="shared" si="0" ref="L4:L16">SUM(D4:K4)</f>
        <v>2</v>
      </c>
    </row>
    <row r="5" spans="2:12" ht="25.5" customHeight="1">
      <c r="B5" s="551" t="s">
        <v>118</v>
      </c>
      <c r="C5" s="552"/>
      <c r="D5" s="55">
        <v>0</v>
      </c>
      <c r="E5" s="56">
        <v>0</v>
      </c>
      <c r="F5" s="56">
        <v>0</v>
      </c>
      <c r="G5" s="56">
        <v>9</v>
      </c>
      <c r="H5" s="56">
        <v>2</v>
      </c>
      <c r="I5" s="56">
        <v>0</v>
      </c>
      <c r="J5" s="56">
        <v>2</v>
      </c>
      <c r="K5" s="56">
        <v>0</v>
      </c>
      <c r="L5" s="143">
        <f t="shared" si="0"/>
        <v>13</v>
      </c>
    </row>
    <row r="6" spans="2:12" ht="25.5" customHeight="1">
      <c r="B6" s="551" t="s">
        <v>119</v>
      </c>
      <c r="C6" s="552"/>
      <c r="D6" s="55">
        <v>16</v>
      </c>
      <c r="E6" s="56">
        <v>0</v>
      </c>
      <c r="F6" s="56">
        <v>2</v>
      </c>
      <c r="G6" s="56">
        <v>14</v>
      </c>
      <c r="H6" s="56">
        <v>4</v>
      </c>
      <c r="I6" s="56">
        <v>2</v>
      </c>
      <c r="J6" s="56">
        <v>2</v>
      </c>
      <c r="K6" s="56">
        <v>1</v>
      </c>
      <c r="L6" s="143">
        <f t="shared" si="0"/>
        <v>41</v>
      </c>
    </row>
    <row r="7" spans="2:12" ht="25.5" customHeight="1">
      <c r="B7" s="551" t="s">
        <v>78</v>
      </c>
      <c r="C7" s="552"/>
      <c r="D7" s="55">
        <v>9</v>
      </c>
      <c r="E7" s="56">
        <v>0</v>
      </c>
      <c r="F7" s="56">
        <v>3</v>
      </c>
      <c r="G7" s="56">
        <v>0</v>
      </c>
      <c r="H7" s="56">
        <v>5</v>
      </c>
      <c r="I7" s="56">
        <v>0</v>
      </c>
      <c r="J7" s="56">
        <v>0</v>
      </c>
      <c r="K7" s="56">
        <v>0</v>
      </c>
      <c r="L7" s="143">
        <f t="shared" si="0"/>
        <v>17</v>
      </c>
    </row>
    <row r="8" spans="2:12" ht="25.5" customHeight="1">
      <c r="B8" s="551" t="s">
        <v>120</v>
      </c>
      <c r="C8" s="552"/>
      <c r="D8" s="55">
        <v>9</v>
      </c>
      <c r="E8" s="56">
        <v>2</v>
      </c>
      <c r="F8" s="56">
        <v>11</v>
      </c>
      <c r="G8" s="56">
        <v>47</v>
      </c>
      <c r="H8" s="56">
        <v>23</v>
      </c>
      <c r="I8" s="56">
        <v>14</v>
      </c>
      <c r="J8" s="56">
        <v>6</v>
      </c>
      <c r="K8" s="56">
        <v>3</v>
      </c>
      <c r="L8" s="143">
        <f t="shared" si="0"/>
        <v>115</v>
      </c>
    </row>
    <row r="9" spans="2:12" ht="25.5" customHeight="1">
      <c r="B9" s="551" t="s">
        <v>80</v>
      </c>
      <c r="C9" s="552"/>
      <c r="D9" s="55">
        <v>1</v>
      </c>
      <c r="E9" s="56">
        <v>0</v>
      </c>
      <c r="F9" s="56">
        <v>1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143">
        <f t="shared" si="0"/>
        <v>2</v>
      </c>
    </row>
    <row r="10" spans="2:12" ht="25.5" customHeight="1">
      <c r="B10" s="551" t="s">
        <v>121</v>
      </c>
      <c r="C10" s="552"/>
      <c r="D10" s="55">
        <v>1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143">
        <f t="shared" si="0"/>
        <v>1</v>
      </c>
    </row>
    <row r="11" spans="2:12" ht="25.5" customHeight="1">
      <c r="B11" s="551" t="s">
        <v>82</v>
      </c>
      <c r="C11" s="552"/>
      <c r="D11" s="55">
        <v>0</v>
      </c>
      <c r="E11" s="56">
        <v>0</v>
      </c>
      <c r="F11" s="56">
        <v>0</v>
      </c>
      <c r="G11" s="56">
        <v>1</v>
      </c>
      <c r="H11" s="56">
        <v>0</v>
      </c>
      <c r="I11" s="56">
        <v>0</v>
      </c>
      <c r="J11" s="56">
        <v>0</v>
      </c>
      <c r="K11" s="56">
        <v>0</v>
      </c>
      <c r="L11" s="143">
        <f t="shared" si="0"/>
        <v>1</v>
      </c>
    </row>
    <row r="12" spans="2:12" ht="25.5" customHeight="1">
      <c r="B12" s="551" t="s">
        <v>30</v>
      </c>
      <c r="C12" s="552"/>
      <c r="D12" s="55">
        <v>5</v>
      </c>
      <c r="E12" s="56">
        <v>3</v>
      </c>
      <c r="F12" s="56">
        <v>2</v>
      </c>
      <c r="G12" s="56">
        <v>60</v>
      </c>
      <c r="H12" s="56">
        <v>9</v>
      </c>
      <c r="I12" s="56">
        <v>3</v>
      </c>
      <c r="J12" s="56">
        <v>40</v>
      </c>
      <c r="K12" s="56">
        <v>1</v>
      </c>
      <c r="L12" s="143">
        <f t="shared" si="0"/>
        <v>123</v>
      </c>
    </row>
    <row r="13" spans="2:12" ht="25.5" customHeight="1">
      <c r="B13" s="551" t="s">
        <v>83</v>
      </c>
      <c r="C13" s="552"/>
      <c r="D13" s="55">
        <v>1</v>
      </c>
      <c r="E13" s="56">
        <v>1</v>
      </c>
      <c r="F13" s="56">
        <v>0</v>
      </c>
      <c r="G13" s="56">
        <v>16</v>
      </c>
      <c r="H13" s="56">
        <v>1</v>
      </c>
      <c r="I13" s="56">
        <v>0</v>
      </c>
      <c r="J13" s="56">
        <v>2</v>
      </c>
      <c r="K13" s="56">
        <v>2</v>
      </c>
      <c r="L13" s="143">
        <f t="shared" si="0"/>
        <v>23</v>
      </c>
    </row>
    <row r="14" spans="2:12" ht="25.5" customHeight="1">
      <c r="B14" s="551" t="s">
        <v>84</v>
      </c>
      <c r="C14" s="552"/>
      <c r="D14" s="55">
        <v>7</v>
      </c>
      <c r="E14" s="56">
        <v>0</v>
      </c>
      <c r="F14" s="56">
        <v>0</v>
      </c>
      <c r="G14" s="56">
        <v>2</v>
      </c>
      <c r="H14" s="56">
        <v>5</v>
      </c>
      <c r="I14" s="56">
        <v>1</v>
      </c>
      <c r="J14" s="56">
        <v>4</v>
      </c>
      <c r="K14" s="56">
        <v>0</v>
      </c>
      <c r="L14" s="143">
        <f t="shared" si="0"/>
        <v>19</v>
      </c>
    </row>
    <row r="15" spans="2:12" ht="25.5" customHeight="1">
      <c r="B15" s="551" t="s">
        <v>85</v>
      </c>
      <c r="C15" s="552"/>
      <c r="D15" s="55">
        <v>6</v>
      </c>
      <c r="E15" s="56">
        <v>2</v>
      </c>
      <c r="F15" s="56">
        <v>1</v>
      </c>
      <c r="G15" s="56">
        <v>9</v>
      </c>
      <c r="H15" s="56">
        <v>11</v>
      </c>
      <c r="I15" s="56">
        <v>0</v>
      </c>
      <c r="J15" s="56">
        <v>1</v>
      </c>
      <c r="K15" s="56">
        <v>1</v>
      </c>
      <c r="L15" s="143">
        <f t="shared" si="0"/>
        <v>31</v>
      </c>
    </row>
    <row r="16" spans="2:12" ht="25.5" customHeight="1" thickBot="1">
      <c r="B16" s="551" t="s">
        <v>122</v>
      </c>
      <c r="C16" s="552"/>
      <c r="D16" s="55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143">
        <f t="shared" si="0"/>
        <v>0</v>
      </c>
    </row>
    <row r="17" spans="2:12" ht="25.5" customHeight="1" thickBot="1" thickTop="1">
      <c r="B17" s="549" t="s">
        <v>2</v>
      </c>
      <c r="C17" s="550"/>
      <c r="D17" s="144">
        <f aca="true" t="shared" si="1" ref="D17:L17">SUM(D4:D16)</f>
        <v>56</v>
      </c>
      <c r="E17" s="144">
        <f t="shared" si="1"/>
        <v>8</v>
      </c>
      <c r="F17" s="144">
        <f t="shared" si="1"/>
        <v>20</v>
      </c>
      <c r="G17" s="144">
        <f t="shared" si="1"/>
        <v>158</v>
      </c>
      <c r="H17" s="144">
        <f t="shared" si="1"/>
        <v>60</v>
      </c>
      <c r="I17" s="144">
        <f>SUM(I4:I16)</f>
        <v>20</v>
      </c>
      <c r="J17" s="144">
        <f>SUM(J4:J16)</f>
        <v>58</v>
      </c>
      <c r="K17" s="144">
        <f>SUM(K4:K16)</f>
        <v>8</v>
      </c>
      <c r="L17" s="146">
        <f t="shared" si="1"/>
        <v>388</v>
      </c>
    </row>
    <row r="18" spans="2:3" ht="13.5" thickTop="1">
      <c r="B18" s="348"/>
      <c r="C18" s="348"/>
    </row>
  </sheetData>
  <mergeCells count="16">
    <mergeCell ref="B4:C4"/>
    <mergeCell ref="B5:C5"/>
    <mergeCell ref="B6:C6"/>
    <mergeCell ref="B1:L1"/>
    <mergeCell ref="B7:C7"/>
    <mergeCell ref="B8:C8"/>
    <mergeCell ref="B9:C9"/>
    <mergeCell ref="B10:C10"/>
    <mergeCell ref="B11:C11"/>
    <mergeCell ref="B12:C12"/>
    <mergeCell ref="B13:C13"/>
    <mergeCell ref="B14:C14"/>
    <mergeCell ref="B17:C17"/>
    <mergeCell ref="B18:C18"/>
    <mergeCell ref="B15:C15"/>
    <mergeCell ref="B16:C16"/>
  </mergeCells>
  <printOptions horizontalCentered="1" verticalCentered="1"/>
  <pageMargins left="0.7480314960629921" right="0.7086614173228347" top="0.4330708661417323" bottom="0.7874015748031497" header="0.8267716535433072" footer="0.5118110236220472"/>
  <pageSetup horizontalDpi="600" verticalDpi="600" orientation="landscape" paperSize="9" scale="8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ورقة21"/>
  <dimension ref="B6:O23"/>
  <sheetViews>
    <sheetView rightToLeft="1" zoomScale="75" zoomScaleNormal="75" workbookViewId="0" topLeftCell="B1">
      <selection activeCell="C4" sqref="C4:V4"/>
    </sheetView>
  </sheetViews>
  <sheetFormatPr defaultColWidth="9.140625" defaultRowHeight="12.75"/>
  <cols>
    <col min="2" max="2" width="17.00390625" style="0" customWidth="1"/>
    <col min="3" max="3" width="6.8515625" style="0" customWidth="1"/>
    <col min="4" max="4" width="7.00390625" style="0" customWidth="1"/>
    <col min="5" max="8" width="8.7109375" style="0" customWidth="1"/>
    <col min="9" max="9" width="8.421875" style="0" customWidth="1"/>
    <col min="10" max="10" width="7.57421875" style="0" customWidth="1"/>
    <col min="11" max="12" width="8.7109375" style="0" customWidth="1"/>
    <col min="13" max="13" width="8.421875" style="0" customWidth="1"/>
    <col min="14" max="14" width="7.8515625" style="0" customWidth="1"/>
    <col min="15" max="15" width="8.421875" style="0" customWidth="1"/>
  </cols>
  <sheetData>
    <row r="6" spans="2:15" ht="30" customHeight="1">
      <c r="B6" s="528" t="s">
        <v>213</v>
      </c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30"/>
    </row>
    <row r="7" ht="16.5" thickBot="1">
      <c r="B7" s="193" t="s">
        <v>183</v>
      </c>
    </row>
    <row r="8" spans="2:15" ht="18.75" thickTop="1">
      <c r="B8" s="68" t="s">
        <v>135</v>
      </c>
      <c r="C8" s="531" t="s">
        <v>136</v>
      </c>
      <c r="D8" s="533" t="s">
        <v>137</v>
      </c>
      <c r="E8" s="533" t="s">
        <v>138</v>
      </c>
      <c r="F8" s="533" t="s">
        <v>139</v>
      </c>
      <c r="G8" s="533" t="s">
        <v>140</v>
      </c>
      <c r="H8" s="533" t="s">
        <v>141</v>
      </c>
      <c r="I8" s="533" t="s">
        <v>142</v>
      </c>
      <c r="J8" s="533" t="s">
        <v>143</v>
      </c>
      <c r="K8" s="533" t="s">
        <v>144</v>
      </c>
      <c r="L8" s="533" t="s">
        <v>145</v>
      </c>
      <c r="M8" s="533" t="s">
        <v>146</v>
      </c>
      <c r="N8" s="533" t="s">
        <v>147</v>
      </c>
      <c r="O8" s="535" t="s">
        <v>2</v>
      </c>
    </row>
    <row r="9" spans="2:15" ht="18.75" thickBot="1">
      <c r="B9" s="69" t="s">
        <v>184</v>
      </c>
      <c r="C9" s="532"/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534"/>
      <c r="O9" s="536"/>
    </row>
    <row r="10" spans="2:15" ht="27" customHeight="1" thickTop="1">
      <c r="B10" s="199" t="s">
        <v>75</v>
      </c>
      <c r="C10" s="62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1</v>
      </c>
      <c r="J10" s="63">
        <v>0</v>
      </c>
      <c r="K10" s="63">
        <v>0</v>
      </c>
      <c r="L10" s="63">
        <v>0</v>
      </c>
      <c r="M10" s="63">
        <v>0</v>
      </c>
      <c r="N10" s="63">
        <v>1</v>
      </c>
      <c r="O10" s="203">
        <f aca="true" t="shared" si="0" ref="O10:O22">SUM(C10:N10)</f>
        <v>2</v>
      </c>
    </row>
    <row r="11" spans="2:15" ht="27" customHeight="1">
      <c r="B11" s="200" t="s">
        <v>76</v>
      </c>
      <c r="C11" s="62">
        <v>0</v>
      </c>
      <c r="D11" s="63">
        <v>3</v>
      </c>
      <c r="E11" s="63">
        <v>2</v>
      </c>
      <c r="F11" s="63">
        <v>1</v>
      </c>
      <c r="G11" s="63">
        <v>0</v>
      </c>
      <c r="H11" s="63">
        <v>1</v>
      </c>
      <c r="I11" s="63">
        <v>2</v>
      </c>
      <c r="J11" s="63">
        <v>2</v>
      </c>
      <c r="K11" s="63">
        <v>1</v>
      </c>
      <c r="L11" s="63">
        <v>0</v>
      </c>
      <c r="M11" s="63">
        <v>0</v>
      </c>
      <c r="N11" s="63">
        <v>1</v>
      </c>
      <c r="O11" s="203">
        <f t="shared" si="0"/>
        <v>13</v>
      </c>
    </row>
    <row r="12" spans="2:15" ht="27" customHeight="1">
      <c r="B12" s="200" t="s">
        <v>77</v>
      </c>
      <c r="C12" s="62">
        <v>3</v>
      </c>
      <c r="D12" s="63">
        <v>6</v>
      </c>
      <c r="E12" s="63">
        <v>5</v>
      </c>
      <c r="F12" s="63">
        <v>5</v>
      </c>
      <c r="G12" s="63">
        <v>4</v>
      </c>
      <c r="H12" s="63">
        <v>0</v>
      </c>
      <c r="I12" s="63">
        <v>1</v>
      </c>
      <c r="J12" s="63">
        <v>1</v>
      </c>
      <c r="K12" s="63">
        <v>4</v>
      </c>
      <c r="L12" s="63">
        <v>5</v>
      </c>
      <c r="M12" s="63">
        <v>6</v>
      </c>
      <c r="N12" s="63">
        <v>1</v>
      </c>
      <c r="O12" s="203">
        <f t="shared" si="0"/>
        <v>41</v>
      </c>
    </row>
    <row r="13" spans="2:15" ht="27" customHeight="1">
      <c r="B13" s="200" t="s">
        <v>78</v>
      </c>
      <c r="C13" s="62">
        <v>2</v>
      </c>
      <c r="D13" s="63">
        <v>3</v>
      </c>
      <c r="E13" s="63">
        <v>0</v>
      </c>
      <c r="F13" s="63">
        <v>2</v>
      </c>
      <c r="G13" s="63">
        <v>2</v>
      </c>
      <c r="H13" s="63">
        <v>1</v>
      </c>
      <c r="I13" s="63">
        <v>3</v>
      </c>
      <c r="J13" s="63">
        <v>0</v>
      </c>
      <c r="K13" s="63">
        <v>0</v>
      </c>
      <c r="L13" s="63">
        <v>2</v>
      </c>
      <c r="M13" s="63">
        <v>0</v>
      </c>
      <c r="N13" s="63">
        <v>2</v>
      </c>
      <c r="O13" s="203">
        <f t="shared" si="0"/>
        <v>17</v>
      </c>
    </row>
    <row r="14" spans="2:15" ht="27" customHeight="1">
      <c r="B14" s="200" t="s">
        <v>79</v>
      </c>
      <c r="C14" s="62">
        <v>10</v>
      </c>
      <c r="D14" s="63">
        <v>10</v>
      </c>
      <c r="E14" s="63">
        <v>15</v>
      </c>
      <c r="F14" s="63">
        <v>8</v>
      </c>
      <c r="G14" s="63">
        <v>12</v>
      </c>
      <c r="H14" s="63">
        <v>4</v>
      </c>
      <c r="I14" s="63">
        <v>10</v>
      </c>
      <c r="J14" s="63">
        <v>9</v>
      </c>
      <c r="K14" s="63">
        <v>12</v>
      </c>
      <c r="L14" s="63">
        <v>15</v>
      </c>
      <c r="M14" s="63">
        <v>9</v>
      </c>
      <c r="N14" s="63">
        <v>1</v>
      </c>
      <c r="O14" s="203">
        <f t="shared" si="0"/>
        <v>115</v>
      </c>
    </row>
    <row r="15" spans="2:15" ht="27" customHeight="1">
      <c r="B15" s="200" t="s">
        <v>80</v>
      </c>
      <c r="C15" s="62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1</v>
      </c>
      <c r="J15" s="63">
        <v>0</v>
      </c>
      <c r="K15" s="63">
        <v>0</v>
      </c>
      <c r="L15" s="63">
        <v>1</v>
      </c>
      <c r="M15" s="63">
        <v>0</v>
      </c>
      <c r="N15" s="63">
        <v>0</v>
      </c>
      <c r="O15" s="203">
        <f t="shared" si="0"/>
        <v>2</v>
      </c>
    </row>
    <row r="16" spans="2:15" ht="27" customHeight="1">
      <c r="B16" s="200" t="s">
        <v>81</v>
      </c>
      <c r="C16" s="62">
        <v>0</v>
      </c>
      <c r="D16" s="63">
        <v>0</v>
      </c>
      <c r="E16" s="63">
        <v>0</v>
      </c>
      <c r="F16" s="63">
        <v>0</v>
      </c>
      <c r="G16" s="63">
        <v>1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203">
        <f t="shared" si="0"/>
        <v>1</v>
      </c>
    </row>
    <row r="17" spans="2:15" ht="27" customHeight="1">
      <c r="B17" s="200" t="s">
        <v>82</v>
      </c>
      <c r="C17" s="62">
        <v>0</v>
      </c>
      <c r="D17" s="63">
        <v>0</v>
      </c>
      <c r="E17" s="63">
        <v>0</v>
      </c>
      <c r="F17" s="63">
        <v>1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203">
        <f t="shared" si="0"/>
        <v>1</v>
      </c>
    </row>
    <row r="18" spans="2:15" ht="27" customHeight="1">
      <c r="B18" s="200" t="s">
        <v>30</v>
      </c>
      <c r="C18" s="62">
        <v>5</v>
      </c>
      <c r="D18" s="63">
        <v>13</v>
      </c>
      <c r="E18" s="63">
        <v>9</v>
      </c>
      <c r="F18" s="63">
        <v>8</v>
      </c>
      <c r="G18" s="63">
        <v>9</v>
      </c>
      <c r="H18" s="63">
        <v>7</v>
      </c>
      <c r="I18" s="63">
        <v>13</v>
      </c>
      <c r="J18" s="63">
        <v>17</v>
      </c>
      <c r="K18" s="63">
        <v>11</v>
      </c>
      <c r="L18" s="63">
        <v>11</v>
      </c>
      <c r="M18" s="63">
        <v>8</v>
      </c>
      <c r="N18" s="63">
        <v>12</v>
      </c>
      <c r="O18" s="203">
        <f t="shared" si="0"/>
        <v>123</v>
      </c>
    </row>
    <row r="19" spans="2:15" ht="27" customHeight="1">
      <c r="B19" s="200" t="s">
        <v>83</v>
      </c>
      <c r="C19" s="62">
        <v>0</v>
      </c>
      <c r="D19" s="63">
        <v>1</v>
      </c>
      <c r="E19" s="63">
        <v>0</v>
      </c>
      <c r="F19" s="63">
        <v>0</v>
      </c>
      <c r="G19" s="63">
        <v>0</v>
      </c>
      <c r="H19" s="63">
        <v>3</v>
      </c>
      <c r="I19" s="63">
        <v>3</v>
      </c>
      <c r="J19" s="63">
        <v>1</v>
      </c>
      <c r="K19" s="63">
        <v>4</v>
      </c>
      <c r="L19" s="63">
        <v>3</v>
      </c>
      <c r="M19" s="63">
        <v>2</v>
      </c>
      <c r="N19" s="63">
        <v>6</v>
      </c>
      <c r="O19" s="203">
        <f t="shared" si="0"/>
        <v>23</v>
      </c>
    </row>
    <row r="20" spans="2:15" ht="27" customHeight="1">
      <c r="B20" s="200" t="s">
        <v>84</v>
      </c>
      <c r="C20" s="62">
        <v>0</v>
      </c>
      <c r="D20" s="63">
        <v>0</v>
      </c>
      <c r="E20" s="63">
        <v>0</v>
      </c>
      <c r="F20" s="63">
        <v>1</v>
      </c>
      <c r="G20" s="63">
        <v>0</v>
      </c>
      <c r="H20" s="63">
        <v>2</v>
      </c>
      <c r="I20" s="63">
        <v>3</v>
      </c>
      <c r="J20" s="63">
        <v>0</v>
      </c>
      <c r="K20" s="63">
        <v>0</v>
      </c>
      <c r="L20" s="63">
        <v>7</v>
      </c>
      <c r="M20" s="63">
        <v>4</v>
      </c>
      <c r="N20" s="63">
        <v>2</v>
      </c>
      <c r="O20" s="203">
        <f t="shared" si="0"/>
        <v>19</v>
      </c>
    </row>
    <row r="21" spans="2:15" ht="27" customHeight="1">
      <c r="B21" s="200" t="s">
        <v>85</v>
      </c>
      <c r="C21" s="62">
        <v>0</v>
      </c>
      <c r="D21" s="63">
        <v>1</v>
      </c>
      <c r="E21" s="63">
        <v>1</v>
      </c>
      <c r="F21" s="63">
        <v>4</v>
      </c>
      <c r="G21" s="63">
        <v>6</v>
      </c>
      <c r="H21" s="63">
        <v>1</v>
      </c>
      <c r="I21" s="63">
        <v>0</v>
      </c>
      <c r="J21" s="63">
        <v>4</v>
      </c>
      <c r="K21" s="63">
        <v>3</v>
      </c>
      <c r="L21" s="63">
        <v>5</v>
      </c>
      <c r="M21" s="63">
        <v>4</v>
      </c>
      <c r="N21" s="63">
        <v>2</v>
      </c>
      <c r="O21" s="203">
        <f t="shared" si="0"/>
        <v>31</v>
      </c>
    </row>
    <row r="22" spans="2:15" ht="27" customHeight="1" thickBot="1">
      <c r="B22" s="201" t="s">
        <v>1</v>
      </c>
      <c r="C22" s="64">
        <v>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204">
        <f t="shared" si="0"/>
        <v>0</v>
      </c>
    </row>
    <row r="23" spans="2:15" ht="27" customHeight="1" thickBot="1" thickTop="1">
      <c r="B23" s="202" t="s">
        <v>2</v>
      </c>
      <c r="C23" s="206">
        <f aca="true" t="shared" si="1" ref="C23:O23">SUM(C10:C22)</f>
        <v>20</v>
      </c>
      <c r="D23" s="206">
        <f t="shared" si="1"/>
        <v>37</v>
      </c>
      <c r="E23" s="206">
        <f t="shared" si="1"/>
        <v>32</v>
      </c>
      <c r="F23" s="206">
        <f t="shared" si="1"/>
        <v>30</v>
      </c>
      <c r="G23" s="206">
        <f t="shared" si="1"/>
        <v>34</v>
      </c>
      <c r="H23" s="206">
        <f t="shared" si="1"/>
        <v>19</v>
      </c>
      <c r="I23" s="206">
        <f t="shared" si="1"/>
        <v>37</v>
      </c>
      <c r="J23" s="206">
        <f t="shared" si="1"/>
        <v>34</v>
      </c>
      <c r="K23" s="206">
        <f t="shared" si="1"/>
        <v>35</v>
      </c>
      <c r="L23" s="206">
        <f t="shared" si="1"/>
        <v>49</v>
      </c>
      <c r="M23" s="206">
        <f t="shared" si="1"/>
        <v>33</v>
      </c>
      <c r="N23" s="206">
        <f t="shared" si="1"/>
        <v>28</v>
      </c>
      <c r="O23" s="205">
        <f t="shared" si="1"/>
        <v>388</v>
      </c>
    </row>
    <row r="24" ht="13.5" thickTop="1"/>
  </sheetData>
  <mergeCells count="14">
    <mergeCell ref="B6:O6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</mergeCells>
  <printOptions horizontalCentered="1" verticalCentered="1"/>
  <pageMargins left="0.7480314960629921" right="0.6692913385826772" top="0.5905511811023623" bottom="0.6692913385826772" header="0.7086614173228347" footer="0.7086614173228347"/>
  <pageSetup horizontalDpi="300" verticalDpi="300" orientation="landscape" paperSize="9" scale="9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ورقة28"/>
  <dimension ref="B1:L18"/>
  <sheetViews>
    <sheetView rightToLeft="1" zoomScale="75" zoomScaleNormal="75" workbookViewId="0" topLeftCell="B1">
      <selection activeCell="B4" sqref="B4:V4"/>
    </sheetView>
  </sheetViews>
  <sheetFormatPr defaultColWidth="9.140625" defaultRowHeight="12.75"/>
  <cols>
    <col min="4" max="11" width="12.7109375" style="0" customWidth="1"/>
    <col min="12" max="12" width="15.7109375" style="0" customWidth="1"/>
  </cols>
  <sheetData>
    <row r="1" spans="2:12" ht="23.25">
      <c r="B1" s="358" t="s">
        <v>214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</row>
    <row r="2" spans="2:12" ht="36.75" customHeight="1" thickBot="1">
      <c r="B2" s="106" t="s">
        <v>123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2:12" ht="73.5" customHeight="1" thickBot="1" thickTop="1">
      <c r="B3" s="147" t="s">
        <v>185</v>
      </c>
      <c r="C3" s="148" t="s">
        <v>88</v>
      </c>
      <c r="D3" s="149" t="s">
        <v>111</v>
      </c>
      <c r="E3" s="150" t="s">
        <v>108</v>
      </c>
      <c r="F3" s="150" t="s">
        <v>112</v>
      </c>
      <c r="G3" s="150" t="s">
        <v>152</v>
      </c>
      <c r="H3" s="150" t="s">
        <v>153</v>
      </c>
      <c r="I3" s="150" t="s">
        <v>154</v>
      </c>
      <c r="J3" s="151" t="s">
        <v>155</v>
      </c>
      <c r="K3" s="151" t="s">
        <v>156</v>
      </c>
      <c r="L3" s="152" t="s">
        <v>2</v>
      </c>
    </row>
    <row r="4" spans="2:12" ht="25.5" customHeight="1" thickBot="1" thickTop="1">
      <c r="B4" s="555" t="s">
        <v>75</v>
      </c>
      <c r="C4" s="556"/>
      <c r="D4" s="53">
        <v>1</v>
      </c>
      <c r="E4" s="54">
        <v>0</v>
      </c>
      <c r="F4" s="54">
        <v>0</v>
      </c>
      <c r="G4" s="54">
        <v>1</v>
      </c>
      <c r="H4" s="54">
        <v>0</v>
      </c>
      <c r="I4" s="54">
        <v>0</v>
      </c>
      <c r="J4" s="71">
        <v>0</v>
      </c>
      <c r="K4" s="72">
        <v>0</v>
      </c>
      <c r="L4" s="143">
        <f>SUM(D4:K4)</f>
        <v>2</v>
      </c>
    </row>
    <row r="5" spans="2:12" ht="25.5" customHeight="1" thickBot="1">
      <c r="B5" s="557" t="s">
        <v>118</v>
      </c>
      <c r="C5" s="558"/>
      <c r="D5" s="55">
        <v>9</v>
      </c>
      <c r="E5" s="56">
        <v>0</v>
      </c>
      <c r="F5" s="56">
        <v>1</v>
      </c>
      <c r="G5" s="56">
        <v>1</v>
      </c>
      <c r="H5" s="56">
        <v>1</v>
      </c>
      <c r="I5" s="56">
        <v>1</v>
      </c>
      <c r="J5" s="71">
        <v>0</v>
      </c>
      <c r="K5" s="72">
        <v>0</v>
      </c>
      <c r="L5" s="143">
        <f aca="true" t="shared" si="0" ref="L5:L17">SUM(D5:K5)</f>
        <v>13</v>
      </c>
    </row>
    <row r="6" spans="2:12" ht="25.5" customHeight="1" thickBot="1">
      <c r="B6" s="557" t="s">
        <v>119</v>
      </c>
      <c r="C6" s="558"/>
      <c r="D6" s="55">
        <v>15</v>
      </c>
      <c r="E6" s="56">
        <v>14</v>
      </c>
      <c r="F6" s="56">
        <v>4</v>
      </c>
      <c r="G6" s="56">
        <v>5</v>
      </c>
      <c r="H6" s="56">
        <v>2</v>
      </c>
      <c r="I6" s="56">
        <v>1</v>
      </c>
      <c r="J6" s="71">
        <v>0</v>
      </c>
      <c r="K6" s="72">
        <v>0</v>
      </c>
      <c r="L6" s="143">
        <f t="shared" si="0"/>
        <v>41</v>
      </c>
    </row>
    <row r="7" spans="2:12" ht="25.5" customHeight="1" thickBot="1">
      <c r="B7" s="557" t="s">
        <v>78</v>
      </c>
      <c r="C7" s="558"/>
      <c r="D7" s="55">
        <v>1</v>
      </c>
      <c r="E7" s="56">
        <v>3</v>
      </c>
      <c r="F7" s="56">
        <v>3</v>
      </c>
      <c r="G7" s="56">
        <v>7</v>
      </c>
      <c r="H7" s="56">
        <v>1</v>
      </c>
      <c r="I7" s="56">
        <v>2</v>
      </c>
      <c r="J7" s="71">
        <v>0</v>
      </c>
      <c r="K7" s="72">
        <v>0</v>
      </c>
      <c r="L7" s="143">
        <f t="shared" si="0"/>
        <v>17</v>
      </c>
    </row>
    <row r="8" spans="2:12" ht="25.5" customHeight="1" thickBot="1">
      <c r="B8" s="557" t="s">
        <v>120</v>
      </c>
      <c r="C8" s="558"/>
      <c r="D8" s="55">
        <v>49</v>
      </c>
      <c r="E8" s="56">
        <v>7</v>
      </c>
      <c r="F8" s="56">
        <v>26</v>
      </c>
      <c r="G8" s="56">
        <v>9</v>
      </c>
      <c r="H8" s="56">
        <v>22</v>
      </c>
      <c r="I8" s="56">
        <v>2</v>
      </c>
      <c r="J8" s="71">
        <v>0</v>
      </c>
      <c r="K8" s="72">
        <v>0</v>
      </c>
      <c r="L8" s="143">
        <f t="shared" si="0"/>
        <v>115</v>
      </c>
    </row>
    <row r="9" spans="2:12" ht="25.5" customHeight="1" thickBot="1">
      <c r="B9" s="557" t="s">
        <v>80</v>
      </c>
      <c r="C9" s="558"/>
      <c r="D9" s="55">
        <v>0</v>
      </c>
      <c r="E9" s="56">
        <v>1</v>
      </c>
      <c r="F9" s="56">
        <v>0</v>
      </c>
      <c r="G9" s="56">
        <v>1</v>
      </c>
      <c r="H9" s="56">
        <v>0</v>
      </c>
      <c r="I9" s="56">
        <v>0</v>
      </c>
      <c r="J9" s="71">
        <v>0</v>
      </c>
      <c r="K9" s="72">
        <v>0</v>
      </c>
      <c r="L9" s="143">
        <f t="shared" si="0"/>
        <v>2</v>
      </c>
    </row>
    <row r="10" spans="2:12" ht="25.5" customHeight="1" thickBot="1">
      <c r="B10" s="557" t="s">
        <v>121</v>
      </c>
      <c r="C10" s="558"/>
      <c r="D10" s="55">
        <v>0</v>
      </c>
      <c r="E10" s="56">
        <v>1</v>
      </c>
      <c r="F10" s="56">
        <v>0</v>
      </c>
      <c r="G10" s="56">
        <v>0</v>
      </c>
      <c r="H10" s="56">
        <v>0</v>
      </c>
      <c r="I10" s="56">
        <v>0</v>
      </c>
      <c r="J10" s="71">
        <v>0</v>
      </c>
      <c r="K10" s="72">
        <v>0</v>
      </c>
      <c r="L10" s="143">
        <f t="shared" si="0"/>
        <v>1</v>
      </c>
    </row>
    <row r="11" spans="2:12" ht="25.5" customHeight="1" thickBot="1">
      <c r="B11" s="557" t="s">
        <v>82</v>
      </c>
      <c r="C11" s="558"/>
      <c r="D11" s="55">
        <v>1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71">
        <v>0</v>
      </c>
      <c r="K11" s="72">
        <v>0</v>
      </c>
      <c r="L11" s="143">
        <f t="shared" si="0"/>
        <v>1</v>
      </c>
    </row>
    <row r="12" spans="2:12" ht="25.5" customHeight="1" thickBot="1">
      <c r="B12" s="557" t="s">
        <v>30</v>
      </c>
      <c r="C12" s="558"/>
      <c r="D12" s="55">
        <v>84</v>
      </c>
      <c r="E12" s="56">
        <v>4</v>
      </c>
      <c r="F12" s="56">
        <v>9</v>
      </c>
      <c r="G12" s="56">
        <v>18</v>
      </c>
      <c r="H12" s="56">
        <v>7</v>
      </c>
      <c r="I12" s="56">
        <v>0</v>
      </c>
      <c r="J12" s="71">
        <v>1</v>
      </c>
      <c r="K12" s="72">
        <v>0</v>
      </c>
      <c r="L12" s="143">
        <f t="shared" si="0"/>
        <v>123</v>
      </c>
    </row>
    <row r="13" spans="2:12" ht="25.5" customHeight="1" thickBot="1">
      <c r="B13" s="557" t="s">
        <v>83</v>
      </c>
      <c r="C13" s="558"/>
      <c r="D13" s="55">
        <v>18</v>
      </c>
      <c r="E13" s="56">
        <v>2</v>
      </c>
      <c r="F13" s="56">
        <v>1</v>
      </c>
      <c r="G13" s="56">
        <v>0</v>
      </c>
      <c r="H13" s="56">
        <v>1</v>
      </c>
      <c r="I13" s="56">
        <v>1</v>
      </c>
      <c r="J13" s="71">
        <v>0</v>
      </c>
      <c r="K13" s="72">
        <v>0</v>
      </c>
      <c r="L13" s="143">
        <f t="shared" si="0"/>
        <v>23</v>
      </c>
    </row>
    <row r="14" spans="2:12" ht="25.5" customHeight="1" thickBot="1">
      <c r="B14" s="557" t="s">
        <v>84</v>
      </c>
      <c r="C14" s="558"/>
      <c r="D14" s="55">
        <v>3</v>
      </c>
      <c r="E14" s="56">
        <v>5</v>
      </c>
      <c r="F14" s="56">
        <v>6</v>
      </c>
      <c r="G14" s="56">
        <v>2</v>
      </c>
      <c r="H14" s="56">
        <v>1</v>
      </c>
      <c r="I14" s="56">
        <v>2</v>
      </c>
      <c r="J14" s="71">
        <v>0</v>
      </c>
      <c r="K14" s="72">
        <v>0</v>
      </c>
      <c r="L14" s="143">
        <f t="shared" si="0"/>
        <v>19</v>
      </c>
    </row>
    <row r="15" spans="2:12" ht="25.5" customHeight="1" thickBot="1">
      <c r="B15" s="557" t="s">
        <v>85</v>
      </c>
      <c r="C15" s="558"/>
      <c r="D15" s="55">
        <v>8</v>
      </c>
      <c r="E15" s="56">
        <v>9</v>
      </c>
      <c r="F15" s="56">
        <v>9</v>
      </c>
      <c r="G15" s="56">
        <v>3</v>
      </c>
      <c r="H15" s="56">
        <v>1</v>
      </c>
      <c r="I15" s="56">
        <v>1</v>
      </c>
      <c r="J15" s="71">
        <v>0</v>
      </c>
      <c r="K15" s="72">
        <v>0</v>
      </c>
      <c r="L15" s="143">
        <f t="shared" si="0"/>
        <v>31</v>
      </c>
    </row>
    <row r="16" spans="2:12" ht="25.5" customHeight="1" thickBot="1">
      <c r="B16" s="557" t="s">
        <v>122</v>
      </c>
      <c r="C16" s="558"/>
      <c r="D16" s="55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71">
        <v>0</v>
      </c>
      <c r="K16" s="72">
        <v>0</v>
      </c>
      <c r="L16" s="143">
        <f t="shared" si="0"/>
        <v>0</v>
      </c>
    </row>
    <row r="17" spans="2:12" ht="25.5" customHeight="1" thickBot="1" thickTop="1">
      <c r="B17" s="559" t="s">
        <v>2</v>
      </c>
      <c r="C17" s="560"/>
      <c r="D17" s="144">
        <f aca="true" t="shared" si="1" ref="D17:I17">SUM(D4:D16)</f>
        <v>189</v>
      </c>
      <c r="E17" s="144">
        <f t="shared" si="1"/>
        <v>46</v>
      </c>
      <c r="F17" s="144">
        <f t="shared" si="1"/>
        <v>59</v>
      </c>
      <c r="G17" s="144">
        <f t="shared" si="1"/>
        <v>47</v>
      </c>
      <c r="H17" s="144">
        <f t="shared" si="1"/>
        <v>36</v>
      </c>
      <c r="I17" s="144">
        <f t="shared" si="1"/>
        <v>10</v>
      </c>
      <c r="J17" s="153">
        <f>SUM(J4:J16)</f>
        <v>1</v>
      </c>
      <c r="K17" s="154">
        <f>SUM(K4:K16)</f>
        <v>0</v>
      </c>
      <c r="L17" s="143">
        <f t="shared" si="0"/>
        <v>388</v>
      </c>
    </row>
    <row r="18" spans="2:3" ht="13.5" thickTop="1">
      <c r="B18" s="348"/>
      <c r="C18" s="348"/>
    </row>
  </sheetData>
  <mergeCells count="16">
    <mergeCell ref="B17:C17"/>
    <mergeCell ref="B18:C18"/>
    <mergeCell ref="B15:C15"/>
    <mergeCell ref="B16:C16"/>
    <mergeCell ref="B11:C11"/>
    <mergeCell ref="B12:C12"/>
    <mergeCell ref="B13:C13"/>
    <mergeCell ref="B14:C14"/>
    <mergeCell ref="B7:C7"/>
    <mergeCell ref="B8:C8"/>
    <mergeCell ref="B9:C9"/>
    <mergeCell ref="B10:C10"/>
    <mergeCell ref="B1:L1"/>
    <mergeCell ref="B4:C4"/>
    <mergeCell ref="B5:C5"/>
    <mergeCell ref="B6:C6"/>
  </mergeCells>
  <printOptions horizontalCentered="1" verticalCentered="1"/>
  <pageMargins left="0.2755905511811024" right="0.35433070866141736" top="0.5905511811023623" bottom="0.5905511811023623" header="0.5905511811023623" footer="0.7086614173228347"/>
  <pageSetup horizontalDpi="600" verticalDpi="600" orientation="landscape" paperSize="9" scale="85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4:O12"/>
  <sheetViews>
    <sheetView rightToLeft="1" workbookViewId="0" topLeftCell="A1">
      <selection activeCell="C4" sqref="C4:V4"/>
    </sheetView>
  </sheetViews>
  <sheetFormatPr defaultColWidth="9.140625" defaultRowHeight="12.75"/>
  <cols>
    <col min="2" max="2" width="8.140625" style="0" customWidth="1"/>
    <col min="3" max="3" width="6.7109375" style="0" customWidth="1"/>
    <col min="4" max="7" width="16.7109375" style="0" customWidth="1"/>
  </cols>
  <sheetData>
    <row r="4" spans="2:15" ht="31.5" customHeight="1">
      <c r="B4" s="563" t="s">
        <v>215</v>
      </c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</row>
    <row r="5" ht="13.5" thickBot="1"/>
    <row r="6" spans="2:7" ht="72" customHeight="1" thickBot="1" thickTop="1">
      <c r="B6" s="260" t="s">
        <v>13</v>
      </c>
      <c r="C6" s="261" t="s">
        <v>159</v>
      </c>
      <c r="D6" s="88" t="s">
        <v>160</v>
      </c>
      <c r="E6" s="88" t="s">
        <v>161</v>
      </c>
      <c r="F6" s="88" t="s">
        <v>162</v>
      </c>
      <c r="G6" s="88" t="s">
        <v>2</v>
      </c>
    </row>
    <row r="7" spans="2:7" ht="66" customHeight="1" thickBot="1" thickTop="1">
      <c r="B7" s="564" t="s">
        <v>163</v>
      </c>
      <c r="C7" s="565"/>
      <c r="D7" s="245">
        <v>30313</v>
      </c>
      <c r="E7" s="245">
        <v>14663</v>
      </c>
      <c r="F7" s="245">
        <v>458</v>
      </c>
      <c r="G7" s="245">
        <f aca="true" t="shared" si="0" ref="G7:G12">SUM(D7:F7)</f>
        <v>45434</v>
      </c>
    </row>
    <row r="8" spans="2:7" ht="66" customHeight="1" thickBot="1" thickTop="1">
      <c r="B8" s="564" t="s">
        <v>164</v>
      </c>
      <c r="C8" s="565"/>
      <c r="D8" s="245">
        <v>29701</v>
      </c>
      <c r="E8" s="245">
        <v>14136</v>
      </c>
      <c r="F8" s="245">
        <v>453</v>
      </c>
      <c r="G8" s="245">
        <f t="shared" si="0"/>
        <v>44290</v>
      </c>
    </row>
    <row r="9" spans="2:7" ht="66" customHeight="1" thickBot="1" thickTop="1">
      <c r="B9" s="564" t="s">
        <v>168</v>
      </c>
      <c r="C9" s="565"/>
      <c r="D9" s="245">
        <v>28889</v>
      </c>
      <c r="E9" s="245">
        <v>14630</v>
      </c>
      <c r="F9" s="245">
        <v>413</v>
      </c>
      <c r="G9" s="245">
        <f t="shared" si="0"/>
        <v>43932</v>
      </c>
    </row>
    <row r="10" spans="2:7" ht="66" customHeight="1" thickBot="1" thickTop="1">
      <c r="B10" s="561" t="s">
        <v>180</v>
      </c>
      <c r="C10" s="561"/>
      <c r="D10" s="245">
        <v>28988</v>
      </c>
      <c r="E10" s="245">
        <v>15016</v>
      </c>
      <c r="F10" s="245">
        <v>419</v>
      </c>
      <c r="G10" s="245">
        <f t="shared" si="0"/>
        <v>44423</v>
      </c>
    </row>
    <row r="11" spans="2:7" ht="66" customHeight="1" thickBot="1" thickTop="1">
      <c r="B11" s="561" t="s">
        <v>186</v>
      </c>
      <c r="C11" s="561"/>
      <c r="D11" s="245">
        <v>26990</v>
      </c>
      <c r="E11" s="245">
        <v>16679</v>
      </c>
      <c r="F11" s="245">
        <v>388</v>
      </c>
      <c r="G11" s="245">
        <f t="shared" si="0"/>
        <v>44057</v>
      </c>
    </row>
    <row r="12" spans="2:7" ht="66" customHeight="1" thickBot="1" thickTop="1">
      <c r="B12" s="562" t="s">
        <v>2</v>
      </c>
      <c r="C12" s="562"/>
      <c r="D12" s="246">
        <f>SUM(D7:D11)</f>
        <v>144881</v>
      </c>
      <c r="E12" s="246">
        <f>SUM(E7:E11)</f>
        <v>75124</v>
      </c>
      <c r="F12" s="246">
        <f>SUM(F7:F11)</f>
        <v>2131</v>
      </c>
      <c r="G12" s="246">
        <f t="shared" si="0"/>
        <v>222136</v>
      </c>
    </row>
    <row r="13" ht="13.5" thickTop="1"/>
  </sheetData>
  <mergeCells count="7">
    <mergeCell ref="B10:C10"/>
    <mergeCell ref="B11:C11"/>
    <mergeCell ref="B12:C12"/>
    <mergeCell ref="B4:O4"/>
    <mergeCell ref="B7:C7"/>
    <mergeCell ref="B8:C8"/>
    <mergeCell ref="B9:C9"/>
  </mergeCells>
  <printOptions horizontalCentered="1" verticalCentered="1"/>
  <pageMargins left="0" right="0.3" top="0.7480314960629921" bottom="0.984251968503937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ورقة11"/>
  <dimension ref="B4:N21"/>
  <sheetViews>
    <sheetView rightToLeft="1" zoomScale="75" zoomScaleNormal="75" workbookViewId="0" topLeftCell="A4">
      <selection activeCell="N8" sqref="N8"/>
    </sheetView>
  </sheetViews>
  <sheetFormatPr defaultColWidth="9.140625" defaultRowHeight="12.75"/>
  <cols>
    <col min="2" max="2" width="20.7109375" style="0" customWidth="1"/>
    <col min="3" max="4" width="11.7109375" style="0" customWidth="1"/>
    <col min="5" max="5" width="8.7109375" style="0" customWidth="1"/>
    <col min="6" max="7" width="11.7109375" style="0" customWidth="1"/>
    <col min="8" max="8" width="8.8515625" style="0" customWidth="1"/>
    <col min="9" max="10" width="11.7109375" style="0" customWidth="1"/>
    <col min="11" max="11" width="9.28125" style="0" customWidth="1"/>
    <col min="12" max="13" width="18.7109375" style="0" customWidth="1"/>
    <col min="14" max="14" width="8.28125" style="0" customWidth="1"/>
  </cols>
  <sheetData>
    <row r="3" ht="33.75" customHeight="1"/>
    <row r="4" spans="2:14" ht="20.25">
      <c r="B4" s="333" t="s">
        <v>216</v>
      </c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5"/>
    </row>
    <row r="5" spans="2:14" ht="18.75" thickBot="1">
      <c r="B5" s="188" t="s">
        <v>14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2:14" ht="24.75" customHeight="1" thickBot="1">
      <c r="B6" s="336" t="s">
        <v>184</v>
      </c>
      <c r="C6" s="338" t="s">
        <v>3</v>
      </c>
      <c r="D6" s="339"/>
      <c r="E6" s="340" t="s">
        <v>4</v>
      </c>
      <c r="F6" s="338" t="s">
        <v>5</v>
      </c>
      <c r="G6" s="339"/>
      <c r="H6" s="340" t="s">
        <v>4</v>
      </c>
      <c r="I6" s="338" t="s">
        <v>6</v>
      </c>
      <c r="J6" s="339"/>
      <c r="K6" s="340" t="s">
        <v>4</v>
      </c>
      <c r="L6" s="342" t="s">
        <v>28</v>
      </c>
      <c r="M6" s="343"/>
      <c r="N6" s="340" t="s">
        <v>4</v>
      </c>
    </row>
    <row r="7" spans="2:14" ht="24.75" customHeight="1" thickBot="1">
      <c r="B7" s="337"/>
      <c r="C7" s="11" t="s">
        <v>180</v>
      </c>
      <c r="D7" s="11" t="s">
        <v>186</v>
      </c>
      <c r="E7" s="341"/>
      <c r="F7" s="11" t="s">
        <v>180</v>
      </c>
      <c r="G7" s="11" t="s">
        <v>186</v>
      </c>
      <c r="H7" s="341"/>
      <c r="I7" s="11" t="s">
        <v>180</v>
      </c>
      <c r="J7" s="11" t="s">
        <v>186</v>
      </c>
      <c r="K7" s="341"/>
      <c r="L7" s="11" t="s">
        <v>180</v>
      </c>
      <c r="M7" s="11" t="s">
        <v>186</v>
      </c>
      <c r="N7" s="341"/>
    </row>
    <row r="8" spans="2:14" ht="34.5" customHeight="1" thickBot="1">
      <c r="B8" s="256" t="s">
        <v>16</v>
      </c>
      <c r="C8" s="262">
        <v>4763</v>
      </c>
      <c r="D8" s="262">
        <v>3094</v>
      </c>
      <c r="E8" s="263">
        <f aca="true" t="shared" si="0" ref="E8:E21">(D8-C8)/C8</f>
        <v>-0.3504094058366576</v>
      </c>
      <c r="F8" s="262">
        <v>59</v>
      </c>
      <c r="G8" s="262">
        <v>20</v>
      </c>
      <c r="H8" s="263">
        <f>(G8-F8)/F8</f>
        <v>-0.6610169491525424</v>
      </c>
      <c r="I8" s="262">
        <v>132</v>
      </c>
      <c r="J8" s="262">
        <v>135</v>
      </c>
      <c r="K8" s="263">
        <f aca="true" t="shared" si="1" ref="K8:K21">(J8-I8)/I8</f>
        <v>0.022727272727272728</v>
      </c>
      <c r="L8" s="264">
        <v>7114543</v>
      </c>
      <c r="M8" s="264">
        <v>8189506</v>
      </c>
      <c r="N8" s="263">
        <f>(M8-L8)/L8</f>
        <v>0.1510937526134848</v>
      </c>
    </row>
    <row r="9" spans="2:14" ht="34.5" customHeight="1" thickBot="1">
      <c r="B9" s="256" t="s">
        <v>17</v>
      </c>
      <c r="C9" s="262">
        <v>6052</v>
      </c>
      <c r="D9" s="262">
        <v>6488</v>
      </c>
      <c r="E9" s="263">
        <f t="shared" si="0"/>
        <v>0.07204230006609386</v>
      </c>
      <c r="F9" s="262">
        <v>41</v>
      </c>
      <c r="G9" s="262">
        <v>72</v>
      </c>
      <c r="H9" s="263">
        <f aca="true" t="shared" si="2" ref="H9:H21">(G9-F9)/F9</f>
        <v>0.7560975609756098</v>
      </c>
      <c r="I9" s="262">
        <v>252</v>
      </c>
      <c r="J9" s="262">
        <v>353</v>
      </c>
      <c r="K9" s="263">
        <f t="shared" si="1"/>
        <v>0.4007936507936508</v>
      </c>
      <c r="L9" s="264">
        <v>23367603</v>
      </c>
      <c r="M9" s="264">
        <v>124351794</v>
      </c>
      <c r="N9" s="263">
        <f aca="true" t="shared" si="3" ref="N9:N20">(M9-L9)/L9</f>
        <v>4.321546844149997</v>
      </c>
    </row>
    <row r="10" spans="2:14" ht="34.5" customHeight="1" thickBot="1">
      <c r="B10" s="256" t="s">
        <v>18</v>
      </c>
      <c r="C10" s="262">
        <v>7201</v>
      </c>
      <c r="D10" s="262">
        <v>7275</v>
      </c>
      <c r="E10" s="263">
        <f t="shared" si="0"/>
        <v>0.010276350506874045</v>
      </c>
      <c r="F10" s="262">
        <v>25</v>
      </c>
      <c r="G10" s="262">
        <v>24</v>
      </c>
      <c r="H10" s="263">
        <f t="shared" si="2"/>
        <v>-0.04</v>
      </c>
      <c r="I10" s="262">
        <v>161</v>
      </c>
      <c r="J10" s="262">
        <v>198</v>
      </c>
      <c r="K10" s="263">
        <f t="shared" si="1"/>
        <v>0.22981366459627328</v>
      </c>
      <c r="L10" s="264">
        <v>13234306</v>
      </c>
      <c r="M10" s="264">
        <v>7952350</v>
      </c>
      <c r="N10" s="263">
        <f t="shared" si="3"/>
        <v>-0.39911091673413024</v>
      </c>
    </row>
    <row r="11" spans="2:14" ht="34.5" customHeight="1" thickBot="1">
      <c r="B11" s="256" t="s">
        <v>19</v>
      </c>
      <c r="C11" s="262">
        <v>1203</v>
      </c>
      <c r="D11" s="262">
        <v>889</v>
      </c>
      <c r="E11" s="263">
        <f t="shared" si="0"/>
        <v>-0.26101413133832085</v>
      </c>
      <c r="F11" s="262">
        <v>11</v>
      </c>
      <c r="G11" s="262">
        <v>9</v>
      </c>
      <c r="H11" s="263">
        <f t="shared" si="2"/>
        <v>-0.18181818181818182</v>
      </c>
      <c r="I11" s="262">
        <v>71</v>
      </c>
      <c r="J11" s="262">
        <v>38</v>
      </c>
      <c r="K11" s="263">
        <f t="shared" si="1"/>
        <v>-0.4647887323943662</v>
      </c>
      <c r="L11" s="264">
        <v>2716949</v>
      </c>
      <c r="M11" s="264">
        <v>1625762</v>
      </c>
      <c r="N11" s="263">
        <f t="shared" si="3"/>
        <v>-0.40162218724017273</v>
      </c>
    </row>
    <row r="12" spans="2:14" ht="34.5" customHeight="1" thickBot="1">
      <c r="B12" s="256" t="s">
        <v>25</v>
      </c>
      <c r="C12" s="262">
        <v>1302</v>
      </c>
      <c r="D12" s="262">
        <v>1350</v>
      </c>
      <c r="E12" s="263">
        <f t="shared" si="0"/>
        <v>0.03686635944700461</v>
      </c>
      <c r="F12" s="262">
        <v>7</v>
      </c>
      <c r="G12" s="262">
        <v>1</v>
      </c>
      <c r="H12" s="263">
        <f t="shared" si="2"/>
        <v>-0.8571428571428571</v>
      </c>
      <c r="I12" s="262">
        <v>13</v>
      </c>
      <c r="J12" s="262">
        <v>22</v>
      </c>
      <c r="K12" s="263">
        <f t="shared" si="1"/>
        <v>0.6923076923076923</v>
      </c>
      <c r="L12" s="264">
        <v>6564890</v>
      </c>
      <c r="M12" s="264">
        <v>9603130</v>
      </c>
      <c r="N12" s="263">
        <f t="shared" si="3"/>
        <v>0.4628013569153482</v>
      </c>
    </row>
    <row r="13" spans="2:14" ht="34.5" customHeight="1" thickBot="1">
      <c r="B13" s="256" t="s">
        <v>0</v>
      </c>
      <c r="C13" s="262">
        <v>2454</v>
      </c>
      <c r="D13" s="262">
        <v>2664</v>
      </c>
      <c r="E13" s="263">
        <f t="shared" si="0"/>
        <v>0.08557457212713937</v>
      </c>
      <c r="F13" s="262">
        <v>2</v>
      </c>
      <c r="G13" s="262">
        <v>8</v>
      </c>
      <c r="H13" s="263">
        <f t="shared" si="2"/>
        <v>3</v>
      </c>
      <c r="I13" s="262">
        <v>80</v>
      </c>
      <c r="J13" s="262">
        <v>88</v>
      </c>
      <c r="K13" s="263">
        <f t="shared" si="1"/>
        <v>0.1</v>
      </c>
      <c r="L13" s="264">
        <v>10570494</v>
      </c>
      <c r="M13" s="264">
        <v>5299054</v>
      </c>
      <c r="N13" s="263">
        <f t="shared" si="3"/>
        <v>-0.4986938169587911</v>
      </c>
    </row>
    <row r="14" spans="2:14" ht="34.5" customHeight="1" thickBot="1">
      <c r="B14" s="256" t="s">
        <v>20</v>
      </c>
      <c r="C14" s="262">
        <v>429</v>
      </c>
      <c r="D14" s="262">
        <v>292</v>
      </c>
      <c r="E14" s="263">
        <f t="shared" si="0"/>
        <v>-0.31934731934731936</v>
      </c>
      <c r="F14" s="262">
        <v>0</v>
      </c>
      <c r="G14" s="262">
        <v>1</v>
      </c>
      <c r="H14" s="263">
        <v>1</v>
      </c>
      <c r="I14" s="262">
        <v>5</v>
      </c>
      <c r="J14" s="262">
        <v>8</v>
      </c>
      <c r="K14" s="263">
        <f t="shared" si="1"/>
        <v>0.6</v>
      </c>
      <c r="L14" s="264">
        <v>104800</v>
      </c>
      <c r="M14" s="264">
        <v>215100</v>
      </c>
      <c r="N14" s="263">
        <f t="shared" si="3"/>
        <v>1.0524809160305344</v>
      </c>
    </row>
    <row r="15" spans="2:14" ht="34.5" customHeight="1" thickBot="1">
      <c r="B15" s="256" t="s">
        <v>21</v>
      </c>
      <c r="C15" s="262">
        <v>364</v>
      </c>
      <c r="D15" s="262">
        <v>410</v>
      </c>
      <c r="E15" s="263">
        <f t="shared" si="0"/>
        <v>0.12637362637362637</v>
      </c>
      <c r="F15" s="262">
        <v>0</v>
      </c>
      <c r="G15" s="262">
        <v>0</v>
      </c>
      <c r="H15" s="263">
        <v>0</v>
      </c>
      <c r="I15" s="262">
        <v>1</v>
      </c>
      <c r="J15" s="262">
        <v>10</v>
      </c>
      <c r="K15" s="263">
        <f t="shared" si="1"/>
        <v>9</v>
      </c>
      <c r="L15" s="264">
        <v>357360</v>
      </c>
      <c r="M15" s="264">
        <v>532724</v>
      </c>
      <c r="N15" s="263">
        <f t="shared" si="3"/>
        <v>0.4907208417282292</v>
      </c>
    </row>
    <row r="16" spans="2:14" ht="34.5" customHeight="1" thickBot="1">
      <c r="B16" s="256" t="s">
        <v>30</v>
      </c>
      <c r="C16" s="262">
        <v>882</v>
      </c>
      <c r="D16" s="262">
        <v>1023</v>
      </c>
      <c r="E16" s="263">
        <f t="shared" si="0"/>
        <v>0.1598639455782313</v>
      </c>
      <c r="F16" s="262">
        <v>5</v>
      </c>
      <c r="G16" s="262">
        <v>2</v>
      </c>
      <c r="H16" s="263">
        <f t="shared" si="2"/>
        <v>-0.6</v>
      </c>
      <c r="I16" s="262">
        <v>22</v>
      </c>
      <c r="J16" s="262">
        <v>36</v>
      </c>
      <c r="K16" s="263">
        <f t="shared" si="1"/>
        <v>0.6363636363636364</v>
      </c>
      <c r="L16" s="264">
        <v>2267750</v>
      </c>
      <c r="M16" s="264">
        <v>4057026</v>
      </c>
      <c r="N16" s="263">
        <f t="shared" si="3"/>
        <v>0.7890093705214419</v>
      </c>
    </row>
    <row r="17" spans="2:14" ht="34.5" customHeight="1" thickBot="1">
      <c r="B17" s="256" t="s">
        <v>22</v>
      </c>
      <c r="C17" s="262">
        <v>958</v>
      </c>
      <c r="D17" s="262">
        <v>1196</v>
      </c>
      <c r="E17" s="263">
        <f t="shared" si="0"/>
        <v>0.24843423799582465</v>
      </c>
      <c r="F17" s="262">
        <v>3</v>
      </c>
      <c r="G17" s="262">
        <v>2</v>
      </c>
      <c r="H17" s="263">
        <f t="shared" si="2"/>
        <v>-0.3333333333333333</v>
      </c>
      <c r="I17" s="262">
        <v>29</v>
      </c>
      <c r="J17" s="262">
        <v>9</v>
      </c>
      <c r="K17" s="263">
        <f t="shared" si="1"/>
        <v>-0.6896551724137931</v>
      </c>
      <c r="L17" s="264">
        <v>812697</v>
      </c>
      <c r="M17" s="264">
        <v>1462418</v>
      </c>
      <c r="N17" s="263">
        <f t="shared" si="3"/>
        <v>0.7994627764099043</v>
      </c>
    </row>
    <row r="18" spans="2:14" ht="34.5" customHeight="1" thickBot="1">
      <c r="B18" s="256" t="s">
        <v>23</v>
      </c>
      <c r="C18" s="262">
        <v>879</v>
      </c>
      <c r="D18" s="262">
        <v>616</v>
      </c>
      <c r="E18" s="263">
        <f t="shared" si="0"/>
        <v>-0.2992036405005688</v>
      </c>
      <c r="F18" s="262">
        <v>0</v>
      </c>
      <c r="G18" s="262">
        <v>1</v>
      </c>
      <c r="H18" s="263">
        <v>1</v>
      </c>
      <c r="I18" s="262">
        <v>19</v>
      </c>
      <c r="J18" s="262">
        <v>23</v>
      </c>
      <c r="K18" s="263">
        <f t="shared" si="1"/>
        <v>0.21052631578947367</v>
      </c>
      <c r="L18" s="264">
        <v>2372839</v>
      </c>
      <c r="M18" s="264">
        <v>2888810</v>
      </c>
      <c r="N18" s="263">
        <f t="shared" si="3"/>
        <v>0.217448802889703</v>
      </c>
    </row>
    <row r="19" spans="2:14" ht="34.5" customHeight="1" thickBot="1">
      <c r="B19" s="256" t="s">
        <v>24</v>
      </c>
      <c r="C19" s="262">
        <v>2139</v>
      </c>
      <c r="D19" s="262">
        <v>1550</v>
      </c>
      <c r="E19" s="263">
        <f t="shared" si="0"/>
        <v>-0.2753623188405797</v>
      </c>
      <c r="F19" s="262">
        <v>9</v>
      </c>
      <c r="G19" s="262">
        <v>7</v>
      </c>
      <c r="H19" s="263">
        <f t="shared" si="2"/>
        <v>-0.2222222222222222</v>
      </c>
      <c r="I19" s="262">
        <v>87</v>
      </c>
      <c r="J19" s="262">
        <v>84</v>
      </c>
      <c r="K19" s="263">
        <f t="shared" si="1"/>
        <v>-0.034482758620689655</v>
      </c>
      <c r="L19" s="264">
        <v>2663630</v>
      </c>
      <c r="M19" s="264">
        <v>3367164</v>
      </c>
      <c r="N19" s="263">
        <f t="shared" si="3"/>
        <v>0.26412602350927117</v>
      </c>
    </row>
    <row r="20" spans="2:14" ht="34.5" customHeight="1" thickBot="1">
      <c r="B20" s="257" t="s">
        <v>1</v>
      </c>
      <c r="C20" s="265">
        <v>362</v>
      </c>
      <c r="D20" s="265">
        <v>143</v>
      </c>
      <c r="E20" s="263">
        <f t="shared" si="0"/>
        <v>-0.6049723756906077</v>
      </c>
      <c r="F20" s="265">
        <v>3</v>
      </c>
      <c r="G20" s="265">
        <v>1</v>
      </c>
      <c r="H20" s="263">
        <f t="shared" si="2"/>
        <v>-0.6666666666666666</v>
      </c>
      <c r="I20" s="265">
        <v>12</v>
      </c>
      <c r="J20" s="265">
        <v>3</v>
      </c>
      <c r="K20" s="263">
        <f t="shared" si="1"/>
        <v>-0.75</v>
      </c>
      <c r="L20" s="266">
        <v>1507700</v>
      </c>
      <c r="M20" s="266">
        <v>1375200</v>
      </c>
      <c r="N20" s="263">
        <f t="shared" si="3"/>
        <v>-0.08788220468262917</v>
      </c>
    </row>
    <row r="21" spans="2:14" ht="34.5" customHeight="1" thickBot="1">
      <c r="B21" s="258" t="s">
        <v>2</v>
      </c>
      <c r="C21" s="267">
        <f>SUM(C8:C20)</f>
        <v>28988</v>
      </c>
      <c r="D21" s="267">
        <f>SUM(D8:D20)</f>
        <v>26990</v>
      </c>
      <c r="E21" s="263">
        <f t="shared" si="0"/>
        <v>-0.06892507244376983</v>
      </c>
      <c r="F21" s="267">
        <f>SUM(F8:F20)</f>
        <v>165</v>
      </c>
      <c r="G21" s="267">
        <f>SUM(G8:G20)</f>
        <v>148</v>
      </c>
      <c r="H21" s="263">
        <f t="shared" si="2"/>
        <v>-0.10303030303030303</v>
      </c>
      <c r="I21" s="267">
        <f>SUM(I8:I20)</f>
        <v>884</v>
      </c>
      <c r="J21" s="267">
        <f>SUM(J8:J20)</f>
        <v>1007</v>
      </c>
      <c r="K21" s="268">
        <f t="shared" si="1"/>
        <v>0.13914027149321267</v>
      </c>
      <c r="L21" s="269">
        <f>SUM(L8:L20)</f>
        <v>73655561</v>
      </c>
      <c r="M21" s="269">
        <f>SUM(M8:M20)</f>
        <v>170920038</v>
      </c>
      <c r="N21" s="268">
        <f>(M21-L21)/L21</f>
        <v>1.3205313445375835</v>
      </c>
    </row>
    <row r="22" s="1" customFormat="1" ht="11.25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mergeCells count="10">
    <mergeCell ref="B4:N4"/>
    <mergeCell ref="B6:B7"/>
    <mergeCell ref="C6:D6"/>
    <mergeCell ref="E6:E7"/>
    <mergeCell ref="F6:G6"/>
    <mergeCell ref="N6:N7"/>
    <mergeCell ref="H6:H7"/>
    <mergeCell ref="I6:J6"/>
    <mergeCell ref="K6:K7"/>
    <mergeCell ref="L6:M6"/>
  </mergeCells>
  <printOptions horizontalCentered="1" verticalCentered="1"/>
  <pageMargins left="0.19" right="0.23" top="0.12" bottom="0.1968503937007874" header="0.21" footer="0.35433070866141736"/>
  <pageSetup horizontalDpi="300" verticalDpi="3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ورقة5"/>
  <dimension ref="B3:Q51"/>
  <sheetViews>
    <sheetView rightToLeft="1" zoomScale="75" zoomScaleNormal="75" workbookViewId="0" topLeftCell="A1">
      <selection activeCell="C4" sqref="C4:V4"/>
    </sheetView>
  </sheetViews>
  <sheetFormatPr defaultColWidth="9.140625" defaultRowHeight="12.75"/>
  <cols>
    <col min="2" max="2" width="25.140625" style="0" customWidth="1"/>
    <col min="3" max="4" width="22.7109375" style="0" customWidth="1"/>
    <col min="5" max="5" width="17.421875" style="0" customWidth="1"/>
    <col min="6" max="7" width="22.7109375" style="0" customWidth="1"/>
    <col min="8" max="8" width="17.421875" style="0" customWidth="1"/>
    <col min="9" max="10" width="7.421875" style="0" customWidth="1"/>
    <col min="17" max="17" width="7.140625" style="0" customWidth="1"/>
  </cols>
  <sheetData>
    <row r="3" spans="2:9" ht="30" customHeight="1">
      <c r="B3" s="320" t="s">
        <v>193</v>
      </c>
      <c r="C3" s="320"/>
      <c r="D3" s="320"/>
      <c r="E3" s="320"/>
      <c r="F3" s="320"/>
      <c r="G3" s="320"/>
      <c r="H3" s="320"/>
      <c r="I3" s="42"/>
    </row>
    <row r="4" spans="2:17" ht="19.5" customHeight="1" thickBot="1">
      <c r="B4" s="189" t="s">
        <v>67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2:8" ht="22.5" customHeight="1" thickBot="1" thickTop="1">
      <c r="B5" s="318" t="s">
        <v>184</v>
      </c>
      <c r="C5" s="344" t="s">
        <v>73</v>
      </c>
      <c r="D5" s="345"/>
      <c r="E5" s="120" t="s">
        <v>69</v>
      </c>
      <c r="F5" s="344" t="s">
        <v>74</v>
      </c>
      <c r="G5" s="345"/>
      <c r="H5" s="121" t="s">
        <v>71</v>
      </c>
    </row>
    <row r="6" spans="2:8" ht="22.5" customHeight="1" thickBot="1">
      <c r="B6" s="317"/>
      <c r="C6" s="122" t="s">
        <v>72</v>
      </c>
      <c r="D6" s="123" t="s">
        <v>50</v>
      </c>
      <c r="E6" s="124" t="s">
        <v>73</v>
      </c>
      <c r="F6" s="122" t="s">
        <v>72</v>
      </c>
      <c r="G6" s="123" t="s">
        <v>50</v>
      </c>
      <c r="H6" s="124" t="s">
        <v>74</v>
      </c>
    </row>
    <row r="7" spans="2:8" ht="19.5" customHeight="1" thickBot="1" thickTop="1">
      <c r="B7" s="208" t="s">
        <v>75</v>
      </c>
      <c r="C7" s="288">
        <v>120</v>
      </c>
      <c r="D7" s="288">
        <v>15</v>
      </c>
      <c r="E7" s="213">
        <f aca="true" t="shared" si="0" ref="E7:E19">SUM(C7:D7)</f>
        <v>135</v>
      </c>
      <c r="F7" s="288">
        <v>18</v>
      </c>
      <c r="G7" s="288">
        <v>2</v>
      </c>
      <c r="H7" s="211">
        <f>SUM(F7:G7)</f>
        <v>20</v>
      </c>
    </row>
    <row r="8" spans="2:8" ht="19.5" customHeight="1" thickBot="1" thickTop="1">
      <c r="B8" s="209" t="s">
        <v>76</v>
      </c>
      <c r="C8" s="289">
        <v>237</v>
      </c>
      <c r="D8" s="289">
        <v>116</v>
      </c>
      <c r="E8" s="213">
        <f t="shared" si="0"/>
        <v>353</v>
      </c>
      <c r="F8" s="289">
        <v>61</v>
      </c>
      <c r="G8" s="289">
        <v>11</v>
      </c>
      <c r="H8" s="211">
        <f aca="true" t="shared" si="1" ref="H8:H19">SUM(F8:G8)</f>
        <v>72</v>
      </c>
    </row>
    <row r="9" spans="2:8" ht="19.5" customHeight="1" thickBot="1" thickTop="1">
      <c r="B9" s="209" t="s">
        <v>77</v>
      </c>
      <c r="C9" s="289">
        <v>143</v>
      </c>
      <c r="D9" s="289">
        <v>55</v>
      </c>
      <c r="E9" s="213">
        <f t="shared" si="0"/>
        <v>198</v>
      </c>
      <c r="F9" s="289">
        <v>16</v>
      </c>
      <c r="G9" s="289">
        <v>8</v>
      </c>
      <c r="H9" s="211">
        <f t="shared" si="1"/>
        <v>24</v>
      </c>
    </row>
    <row r="10" spans="2:8" ht="19.5" customHeight="1" thickBot="1" thickTop="1">
      <c r="B10" s="209" t="s">
        <v>78</v>
      </c>
      <c r="C10" s="289">
        <v>29</v>
      </c>
      <c r="D10" s="289">
        <v>9</v>
      </c>
      <c r="E10" s="213">
        <f t="shared" si="0"/>
        <v>38</v>
      </c>
      <c r="F10" s="289">
        <v>5</v>
      </c>
      <c r="G10" s="289">
        <v>4</v>
      </c>
      <c r="H10" s="211">
        <f t="shared" si="1"/>
        <v>9</v>
      </c>
    </row>
    <row r="11" spans="2:8" ht="19.5" customHeight="1" thickBot="1" thickTop="1">
      <c r="B11" s="209" t="s">
        <v>79</v>
      </c>
      <c r="C11" s="289">
        <v>9</v>
      </c>
      <c r="D11" s="289">
        <v>13</v>
      </c>
      <c r="E11" s="213">
        <f t="shared" si="0"/>
        <v>22</v>
      </c>
      <c r="F11" s="289">
        <v>1</v>
      </c>
      <c r="G11" s="289">
        <v>0</v>
      </c>
      <c r="H11" s="211">
        <f t="shared" si="1"/>
        <v>1</v>
      </c>
    </row>
    <row r="12" spans="2:8" ht="19.5" customHeight="1" thickBot="1" thickTop="1">
      <c r="B12" s="209" t="s">
        <v>80</v>
      </c>
      <c r="C12" s="289">
        <v>64</v>
      </c>
      <c r="D12" s="289">
        <v>24</v>
      </c>
      <c r="E12" s="213">
        <f t="shared" si="0"/>
        <v>88</v>
      </c>
      <c r="F12" s="289">
        <v>7</v>
      </c>
      <c r="G12" s="289">
        <v>1</v>
      </c>
      <c r="H12" s="211">
        <f t="shared" si="1"/>
        <v>8</v>
      </c>
    </row>
    <row r="13" spans="2:8" ht="19.5" customHeight="1" thickBot="1" thickTop="1">
      <c r="B13" s="209" t="s">
        <v>81</v>
      </c>
      <c r="C13" s="289">
        <v>7</v>
      </c>
      <c r="D13" s="289">
        <v>1</v>
      </c>
      <c r="E13" s="213">
        <f t="shared" si="0"/>
        <v>8</v>
      </c>
      <c r="F13" s="289">
        <v>1</v>
      </c>
      <c r="G13" s="289">
        <v>0</v>
      </c>
      <c r="H13" s="211">
        <f t="shared" si="1"/>
        <v>1</v>
      </c>
    </row>
    <row r="14" spans="2:8" ht="19.5" customHeight="1" thickBot="1" thickTop="1">
      <c r="B14" s="209" t="s">
        <v>82</v>
      </c>
      <c r="C14" s="289">
        <v>3</v>
      </c>
      <c r="D14" s="289">
        <v>7</v>
      </c>
      <c r="E14" s="213">
        <f t="shared" si="0"/>
        <v>10</v>
      </c>
      <c r="F14" s="289">
        <v>0</v>
      </c>
      <c r="G14" s="289">
        <v>0</v>
      </c>
      <c r="H14" s="211">
        <f t="shared" si="1"/>
        <v>0</v>
      </c>
    </row>
    <row r="15" spans="2:8" ht="19.5" customHeight="1" thickBot="1" thickTop="1">
      <c r="B15" s="209" t="s">
        <v>30</v>
      </c>
      <c r="C15" s="289">
        <v>26</v>
      </c>
      <c r="D15" s="289">
        <v>10</v>
      </c>
      <c r="E15" s="213">
        <f t="shared" si="0"/>
        <v>36</v>
      </c>
      <c r="F15" s="289">
        <v>2</v>
      </c>
      <c r="G15" s="289">
        <v>0</v>
      </c>
      <c r="H15" s="211">
        <f t="shared" si="1"/>
        <v>2</v>
      </c>
    </row>
    <row r="16" spans="2:8" ht="19.5" customHeight="1" thickBot="1" thickTop="1">
      <c r="B16" s="209" t="s">
        <v>83</v>
      </c>
      <c r="C16" s="289">
        <v>7</v>
      </c>
      <c r="D16" s="289">
        <v>2</v>
      </c>
      <c r="E16" s="213">
        <f t="shared" si="0"/>
        <v>9</v>
      </c>
      <c r="F16" s="289">
        <v>2</v>
      </c>
      <c r="G16" s="289">
        <v>0</v>
      </c>
      <c r="H16" s="211">
        <f t="shared" si="1"/>
        <v>2</v>
      </c>
    </row>
    <row r="17" spans="2:8" ht="19.5" customHeight="1" thickBot="1" thickTop="1">
      <c r="B17" s="209" t="s">
        <v>84</v>
      </c>
      <c r="C17" s="289">
        <v>17</v>
      </c>
      <c r="D17" s="289">
        <v>6</v>
      </c>
      <c r="E17" s="213">
        <f t="shared" si="0"/>
        <v>23</v>
      </c>
      <c r="F17" s="289">
        <v>0</v>
      </c>
      <c r="G17" s="289">
        <v>1</v>
      </c>
      <c r="H17" s="211">
        <f t="shared" si="1"/>
        <v>1</v>
      </c>
    </row>
    <row r="18" spans="2:8" ht="19.5" customHeight="1" thickBot="1" thickTop="1">
      <c r="B18" s="209" t="s">
        <v>85</v>
      </c>
      <c r="C18" s="289">
        <v>71</v>
      </c>
      <c r="D18" s="289">
        <v>13</v>
      </c>
      <c r="E18" s="213">
        <f t="shared" si="0"/>
        <v>84</v>
      </c>
      <c r="F18" s="289">
        <v>5</v>
      </c>
      <c r="G18" s="289">
        <v>2</v>
      </c>
      <c r="H18" s="211">
        <f t="shared" si="1"/>
        <v>7</v>
      </c>
    </row>
    <row r="19" spans="2:8" ht="18.75" customHeight="1" thickBot="1" thickTop="1">
      <c r="B19" s="209" t="s">
        <v>1</v>
      </c>
      <c r="C19" s="289">
        <v>3</v>
      </c>
      <c r="D19" s="289">
        <v>0</v>
      </c>
      <c r="E19" s="213">
        <f t="shared" si="0"/>
        <v>3</v>
      </c>
      <c r="F19" s="289">
        <v>0</v>
      </c>
      <c r="G19" s="289">
        <v>1</v>
      </c>
      <c r="H19" s="211">
        <f t="shared" si="1"/>
        <v>1</v>
      </c>
    </row>
    <row r="20" spans="2:8" ht="18.75" customHeight="1" thickBot="1">
      <c r="B20" s="210" t="s">
        <v>2</v>
      </c>
      <c r="C20" s="212">
        <f aca="true" t="shared" si="2" ref="C20:H20">SUM(C7:C19)</f>
        <v>736</v>
      </c>
      <c r="D20" s="212">
        <f t="shared" si="2"/>
        <v>271</v>
      </c>
      <c r="E20" s="212">
        <f t="shared" si="2"/>
        <v>1007</v>
      </c>
      <c r="F20" s="212">
        <f t="shared" si="2"/>
        <v>118</v>
      </c>
      <c r="G20" s="212">
        <f t="shared" si="2"/>
        <v>30</v>
      </c>
      <c r="H20" s="212">
        <f t="shared" si="2"/>
        <v>148</v>
      </c>
    </row>
    <row r="21" ht="12" customHeight="1" thickTop="1"/>
    <row r="22" spans="2:8" ht="12" customHeight="1">
      <c r="B22" s="319" t="s">
        <v>194</v>
      </c>
      <c r="C22" s="319"/>
      <c r="D22" s="319"/>
      <c r="E22" s="319"/>
      <c r="F22" s="319"/>
      <c r="G22" s="319"/>
      <c r="H22" s="319"/>
    </row>
    <row r="23" spans="2:8" ht="12" customHeight="1">
      <c r="B23" s="319"/>
      <c r="C23" s="319"/>
      <c r="D23" s="319"/>
      <c r="E23" s="319"/>
      <c r="F23" s="319"/>
      <c r="G23" s="319"/>
      <c r="H23" s="319"/>
    </row>
    <row r="24" spans="2:8" ht="12" customHeight="1">
      <c r="B24" s="319"/>
      <c r="C24" s="319"/>
      <c r="D24" s="319"/>
      <c r="E24" s="319"/>
      <c r="F24" s="319"/>
      <c r="G24" s="319"/>
      <c r="H24" s="319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24" customHeight="1"/>
    <row r="43" ht="23.25" customHeight="1"/>
    <row r="44" ht="24.75" customHeight="1"/>
    <row r="45" ht="12" customHeight="1"/>
    <row r="46" ht="34.5" customHeight="1"/>
    <row r="47" ht="34.5" customHeight="1"/>
    <row r="48" ht="34.5" customHeight="1"/>
    <row r="49" ht="34.5" customHeight="1"/>
    <row r="50" ht="34.5" customHeight="1"/>
    <row r="51" spans="2:8" ht="34.5" customHeight="1" hidden="1">
      <c r="B51" s="207" t="s">
        <v>75</v>
      </c>
      <c r="C51" s="207">
        <v>92</v>
      </c>
      <c r="D51" s="207">
        <v>26</v>
      </c>
      <c r="E51" s="207">
        <v>118</v>
      </c>
      <c r="F51" s="207">
        <v>19</v>
      </c>
      <c r="G51" s="207">
        <v>7</v>
      </c>
      <c r="H51" s="207">
        <v>26</v>
      </c>
    </row>
  </sheetData>
  <mergeCells count="5">
    <mergeCell ref="B22:H24"/>
    <mergeCell ref="B3:H3"/>
    <mergeCell ref="B5:B6"/>
    <mergeCell ref="F5:G5"/>
    <mergeCell ref="C5:D5"/>
  </mergeCells>
  <printOptions horizontalCentered="1" verticalCentered="1"/>
  <pageMargins left="0.4330708661417323" right="0.15748031496062992" top="0.63" bottom="0.69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ورقة19"/>
  <dimension ref="C2:Z20"/>
  <sheetViews>
    <sheetView rightToLeft="1" zoomScale="75" zoomScaleNormal="75" workbookViewId="0" topLeftCell="A1">
      <selection activeCell="C4" sqref="C4:V5"/>
    </sheetView>
  </sheetViews>
  <sheetFormatPr defaultColWidth="9.140625" defaultRowHeight="12.75"/>
  <cols>
    <col min="1" max="1" width="11.140625" style="0" customWidth="1"/>
    <col min="2" max="2" width="1.7109375" style="0" customWidth="1"/>
    <col min="4" max="4" width="6.28125" style="0" customWidth="1"/>
    <col min="5" max="12" width="8.7109375" style="0" customWidth="1"/>
    <col min="13" max="13" width="9.7109375" style="0" customWidth="1"/>
    <col min="14" max="20" width="8.7109375" style="0" customWidth="1"/>
    <col min="22" max="22" width="3.7109375" style="0" customWidth="1"/>
    <col min="24" max="24" width="9.00390625" style="0" customWidth="1"/>
    <col min="25" max="25" width="11.140625" style="0" customWidth="1"/>
  </cols>
  <sheetData>
    <row r="2" spans="3:26" ht="42.75" customHeight="1">
      <c r="C2" s="357" t="s">
        <v>191</v>
      </c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9"/>
      <c r="W2" s="39"/>
      <c r="X2" s="39"/>
      <c r="Y2" s="39"/>
      <c r="Z2" s="39"/>
    </row>
    <row r="3" ht="16.5" thickBot="1">
      <c r="C3" s="190" t="s">
        <v>131</v>
      </c>
    </row>
    <row r="4" spans="3:21" ht="39.75" customHeight="1" thickBot="1" thickTop="1">
      <c r="C4" s="112"/>
      <c r="D4" s="113" t="s">
        <v>88</v>
      </c>
      <c r="E4" s="353" t="s">
        <v>132</v>
      </c>
      <c r="F4" s="353" t="s">
        <v>52</v>
      </c>
      <c r="G4" s="353" t="s">
        <v>53</v>
      </c>
      <c r="H4" s="353" t="s">
        <v>54</v>
      </c>
      <c r="I4" s="353" t="s">
        <v>90</v>
      </c>
      <c r="J4" s="353" t="s">
        <v>56</v>
      </c>
      <c r="K4" s="353" t="s">
        <v>57</v>
      </c>
      <c r="L4" s="353" t="s">
        <v>58</v>
      </c>
      <c r="M4" s="353" t="s">
        <v>59</v>
      </c>
      <c r="N4" s="353" t="s">
        <v>60</v>
      </c>
      <c r="O4" s="353" t="s">
        <v>61</v>
      </c>
      <c r="P4" s="353" t="s">
        <v>62</v>
      </c>
      <c r="Q4" s="353" t="s">
        <v>91</v>
      </c>
      <c r="R4" s="353" t="s">
        <v>64</v>
      </c>
      <c r="S4" s="353" t="s">
        <v>65</v>
      </c>
      <c r="T4" s="353" t="s">
        <v>66</v>
      </c>
      <c r="U4" s="356" t="s">
        <v>2</v>
      </c>
    </row>
    <row r="5" spans="3:21" ht="39.75" customHeight="1" thickBot="1" thickTop="1">
      <c r="C5" s="114" t="s">
        <v>184</v>
      </c>
      <c r="D5" s="115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6"/>
    </row>
    <row r="6" spans="3:21" ht="33" customHeight="1" thickBot="1" thickTop="1">
      <c r="C6" s="354" t="s">
        <v>75</v>
      </c>
      <c r="D6" s="355"/>
      <c r="E6" s="91">
        <v>724</v>
      </c>
      <c r="F6" s="91">
        <v>274</v>
      </c>
      <c r="G6" s="91">
        <v>207</v>
      </c>
      <c r="H6" s="91">
        <v>25</v>
      </c>
      <c r="I6" s="91">
        <v>40</v>
      </c>
      <c r="J6" s="91">
        <v>15</v>
      </c>
      <c r="K6" s="91">
        <v>56</v>
      </c>
      <c r="L6" s="91">
        <v>19</v>
      </c>
      <c r="M6" s="91">
        <v>36</v>
      </c>
      <c r="N6" s="91">
        <v>37</v>
      </c>
      <c r="O6" s="91">
        <v>875</v>
      </c>
      <c r="P6" s="91">
        <v>53</v>
      </c>
      <c r="Q6" s="91">
        <v>41</v>
      </c>
      <c r="R6" s="91">
        <v>110</v>
      </c>
      <c r="S6" s="91">
        <v>8</v>
      </c>
      <c r="T6" s="91">
        <v>574</v>
      </c>
      <c r="U6" s="116">
        <f aca="true" t="shared" si="0" ref="U6:U18">SUM(E6:T6)</f>
        <v>3094</v>
      </c>
    </row>
    <row r="7" spans="3:21" ht="33" customHeight="1" thickBot="1" thickTop="1">
      <c r="C7" s="349" t="s">
        <v>118</v>
      </c>
      <c r="D7" s="350"/>
      <c r="E7" s="91">
        <v>1875</v>
      </c>
      <c r="F7" s="91">
        <v>550</v>
      </c>
      <c r="G7" s="91">
        <v>296</v>
      </c>
      <c r="H7" s="91">
        <v>17</v>
      </c>
      <c r="I7" s="91">
        <v>52</v>
      </c>
      <c r="J7" s="91">
        <v>27</v>
      </c>
      <c r="K7" s="91">
        <v>49</v>
      </c>
      <c r="L7" s="91">
        <v>9</v>
      </c>
      <c r="M7" s="91">
        <v>33</v>
      </c>
      <c r="N7" s="91">
        <v>48</v>
      </c>
      <c r="O7" s="91">
        <v>1292</v>
      </c>
      <c r="P7" s="91">
        <v>55</v>
      </c>
      <c r="Q7" s="91">
        <v>89</v>
      </c>
      <c r="R7" s="91">
        <v>569</v>
      </c>
      <c r="S7" s="91">
        <v>15</v>
      </c>
      <c r="T7" s="91">
        <v>1512</v>
      </c>
      <c r="U7" s="116">
        <f t="shared" si="0"/>
        <v>6488</v>
      </c>
    </row>
    <row r="8" spans="3:21" ht="33" customHeight="1" thickBot="1" thickTop="1">
      <c r="C8" s="349" t="s">
        <v>119</v>
      </c>
      <c r="D8" s="350"/>
      <c r="E8" s="91">
        <v>2103</v>
      </c>
      <c r="F8" s="91">
        <v>128</v>
      </c>
      <c r="G8" s="91">
        <v>437</v>
      </c>
      <c r="H8" s="91">
        <v>22</v>
      </c>
      <c r="I8" s="91">
        <v>30</v>
      </c>
      <c r="J8" s="91">
        <v>24</v>
      </c>
      <c r="K8" s="91">
        <v>24</v>
      </c>
      <c r="L8" s="91">
        <v>27</v>
      </c>
      <c r="M8" s="91">
        <v>43</v>
      </c>
      <c r="N8" s="91">
        <v>56</v>
      </c>
      <c r="O8" s="91">
        <v>1352</v>
      </c>
      <c r="P8" s="91">
        <v>38</v>
      </c>
      <c r="Q8" s="91">
        <v>36</v>
      </c>
      <c r="R8" s="91">
        <v>936</v>
      </c>
      <c r="S8" s="91">
        <v>29</v>
      </c>
      <c r="T8" s="91">
        <v>1990</v>
      </c>
      <c r="U8" s="116">
        <f t="shared" si="0"/>
        <v>7275</v>
      </c>
    </row>
    <row r="9" spans="3:21" ht="33" customHeight="1" thickBot="1" thickTop="1">
      <c r="C9" s="349" t="s">
        <v>78</v>
      </c>
      <c r="D9" s="350"/>
      <c r="E9" s="91">
        <v>214</v>
      </c>
      <c r="F9" s="91">
        <v>78</v>
      </c>
      <c r="G9" s="91">
        <v>28</v>
      </c>
      <c r="H9" s="91">
        <v>11</v>
      </c>
      <c r="I9" s="91">
        <v>3</v>
      </c>
      <c r="J9" s="91">
        <v>0</v>
      </c>
      <c r="K9" s="91">
        <v>1</v>
      </c>
      <c r="L9" s="91">
        <v>2</v>
      </c>
      <c r="M9" s="91">
        <v>3</v>
      </c>
      <c r="N9" s="91">
        <v>8</v>
      </c>
      <c r="O9" s="91">
        <v>140</v>
      </c>
      <c r="P9" s="91">
        <v>3</v>
      </c>
      <c r="Q9" s="91">
        <v>9</v>
      </c>
      <c r="R9" s="91">
        <v>26</v>
      </c>
      <c r="S9" s="91">
        <v>3</v>
      </c>
      <c r="T9" s="91">
        <v>360</v>
      </c>
      <c r="U9" s="116">
        <f t="shared" si="0"/>
        <v>889</v>
      </c>
    </row>
    <row r="10" spans="3:21" ht="33" customHeight="1" thickBot="1" thickTop="1">
      <c r="C10" s="349" t="s">
        <v>120</v>
      </c>
      <c r="D10" s="350"/>
      <c r="E10" s="91">
        <v>589</v>
      </c>
      <c r="F10" s="91">
        <v>101</v>
      </c>
      <c r="G10" s="91">
        <v>84</v>
      </c>
      <c r="H10" s="91">
        <v>6</v>
      </c>
      <c r="I10" s="91">
        <v>8</v>
      </c>
      <c r="J10" s="91">
        <v>2</v>
      </c>
      <c r="K10" s="91">
        <v>15</v>
      </c>
      <c r="L10" s="91">
        <v>4</v>
      </c>
      <c r="M10" s="91">
        <v>12</v>
      </c>
      <c r="N10" s="91">
        <v>26</v>
      </c>
      <c r="O10" s="91">
        <v>365</v>
      </c>
      <c r="P10" s="91">
        <v>23</v>
      </c>
      <c r="Q10" s="91">
        <v>26</v>
      </c>
      <c r="R10" s="91">
        <v>22</v>
      </c>
      <c r="S10" s="91">
        <v>5</v>
      </c>
      <c r="T10" s="91">
        <v>62</v>
      </c>
      <c r="U10" s="116">
        <f t="shared" si="0"/>
        <v>1350</v>
      </c>
    </row>
    <row r="11" spans="3:21" ht="33" customHeight="1" thickBot="1" thickTop="1">
      <c r="C11" s="349" t="s">
        <v>80</v>
      </c>
      <c r="D11" s="350"/>
      <c r="E11" s="91">
        <v>693</v>
      </c>
      <c r="F11" s="91">
        <v>152</v>
      </c>
      <c r="G11" s="91">
        <v>82</v>
      </c>
      <c r="H11" s="91">
        <v>8</v>
      </c>
      <c r="I11" s="91">
        <v>24</v>
      </c>
      <c r="J11" s="91">
        <v>4</v>
      </c>
      <c r="K11" s="91">
        <v>76</v>
      </c>
      <c r="L11" s="91">
        <v>5</v>
      </c>
      <c r="M11" s="91">
        <v>14</v>
      </c>
      <c r="N11" s="91">
        <v>26</v>
      </c>
      <c r="O11" s="91">
        <v>318</v>
      </c>
      <c r="P11" s="91">
        <v>37</v>
      </c>
      <c r="Q11" s="91">
        <v>28</v>
      </c>
      <c r="R11" s="91">
        <v>64</v>
      </c>
      <c r="S11" s="91">
        <v>11</v>
      </c>
      <c r="T11" s="91">
        <v>1122</v>
      </c>
      <c r="U11" s="116">
        <f t="shared" si="0"/>
        <v>2664</v>
      </c>
    </row>
    <row r="12" spans="3:21" ht="33" customHeight="1" thickBot="1" thickTop="1">
      <c r="C12" s="349" t="s">
        <v>121</v>
      </c>
      <c r="D12" s="350"/>
      <c r="E12" s="91">
        <v>59</v>
      </c>
      <c r="F12" s="91">
        <v>96</v>
      </c>
      <c r="G12" s="91">
        <v>6</v>
      </c>
      <c r="H12" s="91">
        <v>1</v>
      </c>
      <c r="I12" s="91">
        <v>3</v>
      </c>
      <c r="J12" s="91">
        <v>0</v>
      </c>
      <c r="K12" s="91">
        <v>0</v>
      </c>
      <c r="L12" s="91">
        <v>2</v>
      </c>
      <c r="M12" s="91">
        <v>0</v>
      </c>
      <c r="N12" s="91">
        <v>3</v>
      </c>
      <c r="O12" s="91">
        <v>31</v>
      </c>
      <c r="P12" s="91">
        <v>1</v>
      </c>
      <c r="Q12" s="91">
        <v>2</v>
      </c>
      <c r="R12" s="91">
        <v>10</v>
      </c>
      <c r="S12" s="91">
        <v>1</v>
      </c>
      <c r="T12" s="91">
        <v>77</v>
      </c>
      <c r="U12" s="116">
        <f t="shared" si="0"/>
        <v>292</v>
      </c>
    </row>
    <row r="13" spans="3:21" ht="33" customHeight="1" thickBot="1" thickTop="1">
      <c r="C13" s="349" t="s">
        <v>82</v>
      </c>
      <c r="D13" s="350"/>
      <c r="E13" s="91">
        <v>68</v>
      </c>
      <c r="F13" s="91">
        <v>213</v>
      </c>
      <c r="G13" s="91">
        <v>5</v>
      </c>
      <c r="H13" s="91">
        <v>3</v>
      </c>
      <c r="I13" s="91">
        <v>2</v>
      </c>
      <c r="J13" s="91">
        <v>0</v>
      </c>
      <c r="K13" s="91">
        <v>1</v>
      </c>
      <c r="L13" s="91">
        <v>0</v>
      </c>
      <c r="M13" s="91">
        <v>5</v>
      </c>
      <c r="N13" s="91">
        <v>2</v>
      </c>
      <c r="O13" s="91">
        <v>26</v>
      </c>
      <c r="P13" s="91">
        <v>1</v>
      </c>
      <c r="Q13" s="91">
        <v>0</v>
      </c>
      <c r="R13" s="91">
        <v>8</v>
      </c>
      <c r="S13" s="91">
        <v>0</v>
      </c>
      <c r="T13" s="91">
        <v>76</v>
      </c>
      <c r="U13" s="116">
        <f t="shared" si="0"/>
        <v>410</v>
      </c>
    </row>
    <row r="14" spans="3:21" ht="33" customHeight="1" thickBot="1" thickTop="1">
      <c r="C14" s="349" t="s">
        <v>30</v>
      </c>
      <c r="D14" s="350"/>
      <c r="E14" s="91">
        <v>257</v>
      </c>
      <c r="F14" s="91">
        <v>138</v>
      </c>
      <c r="G14" s="91">
        <v>26</v>
      </c>
      <c r="H14" s="91">
        <v>7</v>
      </c>
      <c r="I14" s="91">
        <v>1</v>
      </c>
      <c r="J14" s="91">
        <v>1</v>
      </c>
      <c r="K14" s="91">
        <v>1</v>
      </c>
      <c r="L14" s="91">
        <v>6</v>
      </c>
      <c r="M14" s="91">
        <v>9</v>
      </c>
      <c r="N14" s="91">
        <v>7</v>
      </c>
      <c r="O14" s="91">
        <v>159</v>
      </c>
      <c r="P14" s="91">
        <v>11</v>
      </c>
      <c r="Q14" s="91">
        <v>2</v>
      </c>
      <c r="R14" s="91">
        <v>90</v>
      </c>
      <c r="S14" s="91">
        <v>0</v>
      </c>
      <c r="T14" s="91">
        <v>308</v>
      </c>
      <c r="U14" s="116">
        <f t="shared" si="0"/>
        <v>1023</v>
      </c>
    </row>
    <row r="15" spans="3:21" ht="33" customHeight="1" thickBot="1" thickTop="1">
      <c r="C15" s="349" t="s">
        <v>83</v>
      </c>
      <c r="D15" s="350"/>
      <c r="E15" s="91">
        <v>321</v>
      </c>
      <c r="F15" s="91">
        <v>105</v>
      </c>
      <c r="G15" s="91">
        <v>41</v>
      </c>
      <c r="H15" s="91">
        <v>5</v>
      </c>
      <c r="I15" s="91">
        <v>6</v>
      </c>
      <c r="J15" s="91">
        <v>2</v>
      </c>
      <c r="K15" s="91">
        <v>1</v>
      </c>
      <c r="L15" s="91">
        <v>2</v>
      </c>
      <c r="M15" s="91">
        <v>7</v>
      </c>
      <c r="N15" s="91">
        <v>7</v>
      </c>
      <c r="O15" s="91">
        <v>219</v>
      </c>
      <c r="P15" s="91">
        <v>7</v>
      </c>
      <c r="Q15" s="91">
        <v>8</v>
      </c>
      <c r="R15" s="91">
        <v>8</v>
      </c>
      <c r="S15" s="91">
        <v>1</v>
      </c>
      <c r="T15" s="91">
        <v>456</v>
      </c>
      <c r="U15" s="116">
        <f t="shared" si="0"/>
        <v>1196</v>
      </c>
    </row>
    <row r="16" spans="3:21" ht="33" customHeight="1" thickBot="1" thickTop="1">
      <c r="C16" s="349" t="s">
        <v>84</v>
      </c>
      <c r="D16" s="350"/>
      <c r="E16" s="91">
        <v>185</v>
      </c>
      <c r="F16" s="91">
        <v>77</v>
      </c>
      <c r="G16" s="91">
        <v>27</v>
      </c>
      <c r="H16" s="91">
        <v>3</v>
      </c>
      <c r="I16" s="91">
        <v>4</v>
      </c>
      <c r="J16" s="91">
        <v>1</v>
      </c>
      <c r="K16" s="91">
        <v>9</v>
      </c>
      <c r="L16" s="91">
        <v>2</v>
      </c>
      <c r="M16" s="91">
        <v>3</v>
      </c>
      <c r="N16" s="91">
        <v>1</v>
      </c>
      <c r="O16" s="91">
        <v>78</v>
      </c>
      <c r="P16" s="91">
        <v>8</v>
      </c>
      <c r="Q16" s="91">
        <v>0</v>
      </c>
      <c r="R16" s="91">
        <v>1</v>
      </c>
      <c r="S16" s="91">
        <v>2</v>
      </c>
      <c r="T16" s="91">
        <v>215</v>
      </c>
      <c r="U16" s="116">
        <f t="shared" si="0"/>
        <v>616</v>
      </c>
    </row>
    <row r="17" spans="3:21" ht="33" customHeight="1" thickBot="1" thickTop="1">
      <c r="C17" s="349" t="s">
        <v>85</v>
      </c>
      <c r="D17" s="350"/>
      <c r="E17" s="91">
        <v>293</v>
      </c>
      <c r="F17" s="91">
        <v>250</v>
      </c>
      <c r="G17" s="91">
        <v>29</v>
      </c>
      <c r="H17" s="91">
        <v>5</v>
      </c>
      <c r="I17" s="91">
        <v>7</v>
      </c>
      <c r="J17" s="91">
        <v>2</v>
      </c>
      <c r="K17" s="91">
        <v>9</v>
      </c>
      <c r="L17" s="91">
        <v>4</v>
      </c>
      <c r="M17" s="91">
        <v>3</v>
      </c>
      <c r="N17" s="91">
        <v>4</v>
      </c>
      <c r="O17" s="91">
        <v>218</v>
      </c>
      <c r="P17" s="91">
        <v>7</v>
      </c>
      <c r="Q17" s="91">
        <v>4</v>
      </c>
      <c r="R17" s="91">
        <v>28</v>
      </c>
      <c r="S17" s="91">
        <v>4</v>
      </c>
      <c r="T17" s="91">
        <v>683</v>
      </c>
      <c r="U17" s="116">
        <f t="shared" si="0"/>
        <v>1550</v>
      </c>
    </row>
    <row r="18" spans="3:21" ht="33" customHeight="1" thickBot="1" thickTop="1">
      <c r="C18" s="351" t="s">
        <v>122</v>
      </c>
      <c r="D18" s="352"/>
      <c r="E18" s="91">
        <v>50</v>
      </c>
      <c r="F18" s="91">
        <v>7</v>
      </c>
      <c r="G18" s="91">
        <v>8</v>
      </c>
      <c r="H18" s="91">
        <v>1</v>
      </c>
      <c r="I18" s="91">
        <v>1</v>
      </c>
      <c r="J18" s="91">
        <v>0</v>
      </c>
      <c r="K18" s="91">
        <v>3</v>
      </c>
      <c r="L18" s="91">
        <v>0</v>
      </c>
      <c r="M18" s="91">
        <v>1</v>
      </c>
      <c r="N18" s="91">
        <v>0</v>
      </c>
      <c r="O18" s="91">
        <v>42</v>
      </c>
      <c r="P18" s="91">
        <v>5</v>
      </c>
      <c r="Q18" s="91">
        <v>0</v>
      </c>
      <c r="R18" s="91">
        <v>3</v>
      </c>
      <c r="S18" s="91">
        <v>1</v>
      </c>
      <c r="T18" s="91">
        <v>21</v>
      </c>
      <c r="U18" s="116">
        <f t="shared" si="0"/>
        <v>143</v>
      </c>
    </row>
    <row r="19" spans="3:21" ht="33" customHeight="1" thickBot="1" thickTop="1">
      <c r="C19" s="346" t="s">
        <v>2</v>
      </c>
      <c r="D19" s="347"/>
      <c r="E19" s="116">
        <f aca="true" t="shared" si="1" ref="E19:U19">SUM(E6:E18)</f>
        <v>7431</v>
      </c>
      <c r="F19" s="116">
        <f t="shared" si="1"/>
        <v>2169</v>
      </c>
      <c r="G19" s="116">
        <f t="shared" si="1"/>
        <v>1276</v>
      </c>
      <c r="H19" s="116">
        <f t="shared" si="1"/>
        <v>114</v>
      </c>
      <c r="I19" s="116">
        <f t="shared" si="1"/>
        <v>181</v>
      </c>
      <c r="J19" s="116">
        <f t="shared" si="1"/>
        <v>78</v>
      </c>
      <c r="K19" s="116">
        <f t="shared" si="1"/>
        <v>245</v>
      </c>
      <c r="L19" s="116">
        <f t="shared" si="1"/>
        <v>82</v>
      </c>
      <c r="M19" s="116">
        <f t="shared" si="1"/>
        <v>169</v>
      </c>
      <c r="N19" s="116">
        <f t="shared" si="1"/>
        <v>225</v>
      </c>
      <c r="O19" s="116">
        <f t="shared" si="1"/>
        <v>5115</v>
      </c>
      <c r="P19" s="116">
        <f t="shared" si="1"/>
        <v>249</v>
      </c>
      <c r="Q19" s="116">
        <f t="shared" si="1"/>
        <v>245</v>
      </c>
      <c r="R19" s="116">
        <f t="shared" si="1"/>
        <v>1875</v>
      </c>
      <c r="S19" s="116">
        <f t="shared" si="1"/>
        <v>80</v>
      </c>
      <c r="T19" s="116">
        <f t="shared" si="1"/>
        <v>7456</v>
      </c>
      <c r="U19" s="116">
        <f t="shared" si="1"/>
        <v>26990</v>
      </c>
    </row>
    <row r="20" spans="3:4" ht="82.5" customHeight="1" thickTop="1">
      <c r="C20" s="348"/>
      <c r="D20" s="348"/>
    </row>
    <row r="21" ht="72.75" customHeight="1"/>
  </sheetData>
  <mergeCells count="33">
    <mergeCell ref="U4:U5"/>
    <mergeCell ref="C2:U2"/>
    <mergeCell ref="T4:T5"/>
    <mergeCell ref="S4:S5"/>
    <mergeCell ref="M4:M5"/>
    <mergeCell ref="L4:L5"/>
    <mergeCell ref="C7:D7"/>
    <mergeCell ref="G4:G5"/>
    <mergeCell ref="F4:F5"/>
    <mergeCell ref="K4:K5"/>
    <mergeCell ref="J4:J5"/>
    <mergeCell ref="C8:D8"/>
    <mergeCell ref="R4:R5"/>
    <mergeCell ref="Q4:Q5"/>
    <mergeCell ref="P4:P5"/>
    <mergeCell ref="O4:O5"/>
    <mergeCell ref="N4:N5"/>
    <mergeCell ref="H4:H5"/>
    <mergeCell ref="E4:E5"/>
    <mergeCell ref="I4:I5"/>
    <mergeCell ref="C6:D6"/>
    <mergeCell ref="C9:D9"/>
    <mergeCell ref="C10:D10"/>
    <mergeCell ref="C11:D11"/>
    <mergeCell ref="C12:D12"/>
    <mergeCell ref="C13:D13"/>
    <mergeCell ref="C14:D14"/>
    <mergeCell ref="C15:D15"/>
    <mergeCell ref="C16:D16"/>
    <mergeCell ref="C19:D19"/>
    <mergeCell ref="C20:D20"/>
    <mergeCell ref="C17:D17"/>
    <mergeCell ref="C18:D18"/>
  </mergeCells>
  <printOptions horizontalCentered="1" verticalCentered="1"/>
  <pageMargins left="0.2755905511811024" right="0.2362204724409449" top="0.52" bottom="0.3937007874015748" header="0.79" footer="0.5118110236220472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ورقة49"/>
  <dimension ref="B2:AA20"/>
  <sheetViews>
    <sheetView rightToLeft="1" workbookViewId="0" topLeftCell="A1">
      <selection activeCell="E4" sqref="E4:E5"/>
    </sheetView>
  </sheetViews>
  <sheetFormatPr defaultColWidth="9.140625" defaultRowHeight="12.75"/>
  <cols>
    <col min="1" max="1" width="9.7109375" style="0" customWidth="1"/>
    <col min="2" max="2" width="9.57421875" style="0" customWidth="1"/>
    <col min="4" max="16" width="8.7109375" style="0" customWidth="1"/>
    <col min="17" max="17" width="11.57421875" style="0" customWidth="1"/>
    <col min="18" max="18" width="7.421875" style="0" customWidth="1"/>
    <col min="19" max="20" width="5.7109375" style="0" customWidth="1"/>
    <col min="21" max="21" width="16.57421875" style="0" customWidth="1"/>
    <col min="22" max="22" width="9.00390625" style="0" customWidth="1"/>
  </cols>
  <sheetData>
    <row r="2" spans="2:27" ht="55.5" customHeight="1">
      <c r="B2" s="358" t="s">
        <v>190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ht="24.75" customHeight="1" thickBot="1">
      <c r="B3" s="190" t="s">
        <v>133</v>
      </c>
    </row>
    <row r="4" spans="2:17" ht="36" customHeight="1" thickBot="1" thickTop="1">
      <c r="B4" s="108"/>
      <c r="C4" s="109" t="s">
        <v>35</v>
      </c>
      <c r="D4" s="360" t="s">
        <v>166</v>
      </c>
      <c r="E4" s="362" t="s">
        <v>222</v>
      </c>
      <c r="F4" s="362" t="s">
        <v>37</v>
      </c>
      <c r="G4" s="362" t="s">
        <v>38</v>
      </c>
      <c r="H4" s="362" t="s">
        <v>39</v>
      </c>
      <c r="I4" s="362" t="s">
        <v>40</v>
      </c>
      <c r="J4" s="362" t="s">
        <v>41</v>
      </c>
      <c r="K4" s="362" t="s">
        <v>42</v>
      </c>
      <c r="L4" s="362" t="s">
        <v>165</v>
      </c>
      <c r="M4" s="362" t="s">
        <v>134</v>
      </c>
      <c r="N4" s="362" t="s">
        <v>45</v>
      </c>
      <c r="O4" s="364" t="s">
        <v>46</v>
      </c>
      <c r="P4" s="364" t="s">
        <v>217</v>
      </c>
      <c r="Q4" s="356" t="s">
        <v>2</v>
      </c>
    </row>
    <row r="5" spans="2:17" ht="36" customHeight="1" thickBot="1" thickTop="1">
      <c r="B5" s="110" t="s">
        <v>184</v>
      </c>
      <c r="C5" s="111"/>
      <c r="D5" s="361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5"/>
      <c r="P5" s="365"/>
      <c r="Q5" s="359"/>
    </row>
    <row r="6" spans="2:17" ht="24.75" thickBot="1" thickTop="1">
      <c r="B6" s="370" t="s">
        <v>75</v>
      </c>
      <c r="C6" s="371"/>
      <c r="D6" s="270">
        <v>873</v>
      </c>
      <c r="E6" s="271">
        <v>856</v>
      </c>
      <c r="F6" s="271">
        <v>359</v>
      </c>
      <c r="G6" s="271">
        <v>176</v>
      </c>
      <c r="H6" s="271">
        <v>622</v>
      </c>
      <c r="I6" s="271">
        <v>34</v>
      </c>
      <c r="J6" s="271">
        <v>4</v>
      </c>
      <c r="K6" s="271">
        <v>4</v>
      </c>
      <c r="L6" s="271">
        <v>3</v>
      </c>
      <c r="M6" s="271">
        <v>1</v>
      </c>
      <c r="N6" s="271">
        <v>40</v>
      </c>
      <c r="O6" s="271">
        <v>120</v>
      </c>
      <c r="P6" s="272">
        <v>2</v>
      </c>
      <c r="Q6" s="182">
        <f aca="true" t="shared" si="0" ref="Q6:Q19">SUM(D6:P6)</f>
        <v>3094</v>
      </c>
    </row>
    <row r="7" spans="2:17" ht="24.75" thickBot="1" thickTop="1">
      <c r="B7" s="366" t="s">
        <v>118</v>
      </c>
      <c r="C7" s="367"/>
      <c r="D7" s="273">
        <v>2006</v>
      </c>
      <c r="E7" s="274">
        <v>1241</v>
      </c>
      <c r="F7" s="274">
        <v>1053</v>
      </c>
      <c r="G7" s="274">
        <v>307</v>
      </c>
      <c r="H7" s="274">
        <v>913</v>
      </c>
      <c r="I7" s="274">
        <v>36</v>
      </c>
      <c r="J7" s="274">
        <v>10</v>
      </c>
      <c r="K7" s="274">
        <v>13</v>
      </c>
      <c r="L7" s="274">
        <v>10</v>
      </c>
      <c r="M7" s="274">
        <v>13</v>
      </c>
      <c r="N7" s="274">
        <v>134</v>
      </c>
      <c r="O7" s="274">
        <v>702</v>
      </c>
      <c r="P7" s="275">
        <v>50</v>
      </c>
      <c r="Q7" s="128">
        <f t="shared" si="0"/>
        <v>6488</v>
      </c>
    </row>
    <row r="8" spans="2:17" ht="24.75" thickBot="1" thickTop="1">
      <c r="B8" s="366" t="s">
        <v>119</v>
      </c>
      <c r="C8" s="367"/>
      <c r="D8" s="273">
        <v>2740</v>
      </c>
      <c r="E8" s="274">
        <v>2200</v>
      </c>
      <c r="F8" s="274">
        <v>508</v>
      </c>
      <c r="G8" s="274">
        <v>433</v>
      </c>
      <c r="H8" s="274">
        <v>893</v>
      </c>
      <c r="I8" s="274">
        <v>97</v>
      </c>
      <c r="J8" s="274">
        <v>13</v>
      </c>
      <c r="K8" s="274">
        <v>8</v>
      </c>
      <c r="L8" s="274">
        <v>5</v>
      </c>
      <c r="M8" s="274">
        <v>8</v>
      </c>
      <c r="N8" s="274">
        <v>110</v>
      </c>
      <c r="O8" s="274">
        <v>259</v>
      </c>
      <c r="P8" s="275">
        <v>1</v>
      </c>
      <c r="Q8" s="128">
        <f t="shared" si="0"/>
        <v>7275</v>
      </c>
    </row>
    <row r="9" spans="2:17" ht="24.75" thickBot="1" thickTop="1">
      <c r="B9" s="366" t="s">
        <v>78</v>
      </c>
      <c r="C9" s="367"/>
      <c r="D9" s="273">
        <v>207</v>
      </c>
      <c r="E9" s="274">
        <v>331</v>
      </c>
      <c r="F9" s="274">
        <v>47</v>
      </c>
      <c r="G9" s="274">
        <v>30</v>
      </c>
      <c r="H9" s="274">
        <v>78</v>
      </c>
      <c r="I9" s="274">
        <v>28</v>
      </c>
      <c r="J9" s="274">
        <v>7</v>
      </c>
      <c r="K9" s="274">
        <v>5</v>
      </c>
      <c r="L9" s="274">
        <v>5</v>
      </c>
      <c r="M9" s="274">
        <v>0</v>
      </c>
      <c r="N9" s="274">
        <v>29</v>
      </c>
      <c r="O9" s="274">
        <v>122</v>
      </c>
      <c r="P9" s="275">
        <v>0</v>
      </c>
      <c r="Q9" s="128">
        <f t="shared" si="0"/>
        <v>889</v>
      </c>
    </row>
    <row r="10" spans="2:17" ht="24.75" thickBot="1" thickTop="1">
      <c r="B10" s="366" t="s">
        <v>120</v>
      </c>
      <c r="C10" s="367"/>
      <c r="D10" s="273">
        <v>597</v>
      </c>
      <c r="E10" s="274">
        <v>277</v>
      </c>
      <c r="F10" s="274">
        <v>99</v>
      </c>
      <c r="G10" s="274">
        <v>89</v>
      </c>
      <c r="H10" s="274">
        <v>105</v>
      </c>
      <c r="I10" s="274">
        <v>15</v>
      </c>
      <c r="J10" s="274">
        <v>1</v>
      </c>
      <c r="K10" s="274">
        <v>1</v>
      </c>
      <c r="L10" s="274">
        <v>1</v>
      </c>
      <c r="M10" s="274">
        <v>0</v>
      </c>
      <c r="N10" s="274">
        <v>120</v>
      </c>
      <c r="O10" s="274">
        <v>44</v>
      </c>
      <c r="P10" s="275">
        <v>1</v>
      </c>
      <c r="Q10" s="128">
        <f t="shared" si="0"/>
        <v>1350</v>
      </c>
    </row>
    <row r="11" spans="2:17" ht="24.75" thickBot="1" thickTop="1">
      <c r="B11" s="366" t="s">
        <v>80</v>
      </c>
      <c r="C11" s="367"/>
      <c r="D11" s="273">
        <v>689</v>
      </c>
      <c r="E11" s="274">
        <v>803</v>
      </c>
      <c r="F11" s="274">
        <v>463</v>
      </c>
      <c r="G11" s="274">
        <v>158</v>
      </c>
      <c r="H11" s="274">
        <v>221</v>
      </c>
      <c r="I11" s="274">
        <v>14</v>
      </c>
      <c r="J11" s="274">
        <v>1</v>
      </c>
      <c r="K11" s="274">
        <v>4</v>
      </c>
      <c r="L11" s="274">
        <v>2</v>
      </c>
      <c r="M11" s="274">
        <v>0</v>
      </c>
      <c r="N11" s="274">
        <v>43</v>
      </c>
      <c r="O11" s="274">
        <v>262</v>
      </c>
      <c r="P11" s="275">
        <v>4</v>
      </c>
      <c r="Q11" s="128">
        <f t="shared" si="0"/>
        <v>2664</v>
      </c>
    </row>
    <row r="12" spans="2:17" ht="24.75" thickBot="1" thickTop="1">
      <c r="B12" s="366" t="s">
        <v>121</v>
      </c>
      <c r="C12" s="367"/>
      <c r="D12" s="273">
        <v>50</v>
      </c>
      <c r="E12" s="274">
        <v>96</v>
      </c>
      <c r="F12" s="274">
        <v>55</v>
      </c>
      <c r="G12" s="274">
        <v>10</v>
      </c>
      <c r="H12" s="274">
        <v>11</v>
      </c>
      <c r="I12" s="274">
        <v>6</v>
      </c>
      <c r="J12" s="274">
        <v>1</v>
      </c>
      <c r="K12" s="274">
        <v>6</v>
      </c>
      <c r="L12" s="274">
        <v>2</v>
      </c>
      <c r="M12" s="274">
        <v>0</v>
      </c>
      <c r="N12" s="274">
        <v>10</v>
      </c>
      <c r="O12" s="274">
        <v>45</v>
      </c>
      <c r="P12" s="275">
        <v>0</v>
      </c>
      <c r="Q12" s="128">
        <f t="shared" si="0"/>
        <v>292</v>
      </c>
    </row>
    <row r="13" spans="2:17" ht="24.75" thickBot="1" thickTop="1">
      <c r="B13" s="366" t="s">
        <v>82</v>
      </c>
      <c r="C13" s="367"/>
      <c r="D13" s="273">
        <v>68</v>
      </c>
      <c r="E13" s="274">
        <v>100</v>
      </c>
      <c r="F13" s="274">
        <v>145</v>
      </c>
      <c r="G13" s="274">
        <v>8</v>
      </c>
      <c r="H13" s="274">
        <v>4</v>
      </c>
      <c r="I13" s="274">
        <v>5</v>
      </c>
      <c r="J13" s="274">
        <v>1</v>
      </c>
      <c r="K13" s="274">
        <v>0</v>
      </c>
      <c r="L13" s="274">
        <v>2</v>
      </c>
      <c r="M13" s="274">
        <v>1</v>
      </c>
      <c r="N13" s="274">
        <v>4</v>
      </c>
      <c r="O13" s="274">
        <v>71</v>
      </c>
      <c r="P13" s="275">
        <v>1</v>
      </c>
      <c r="Q13" s="128">
        <f t="shared" si="0"/>
        <v>410</v>
      </c>
    </row>
    <row r="14" spans="2:17" ht="24.75" thickBot="1" thickTop="1">
      <c r="B14" s="366" t="s">
        <v>30</v>
      </c>
      <c r="C14" s="367"/>
      <c r="D14" s="273">
        <v>371</v>
      </c>
      <c r="E14" s="274">
        <v>433</v>
      </c>
      <c r="F14" s="274">
        <v>50</v>
      </c>
      <c r="G14" s="274">
        <v>39</v>
      </c>
      <c r="H14" s="274">
        <v>48</v>
      </c>
      <c r="I14" s="274">
        <v>10</v>
      </c>
      <c r="J14" s="274">
        <v>4</v>
      </c>
      <c r="K14" s="274">
        <v>14</v>
      </c>
      <c r="L14" s="274">
        <v>3</v>
      </c>
      <c r="M14" s="274">
        <v>0</v>
      </c>
      <c r="N14" s="274">
        <v>27</v>
      </c>
      <c r="O14" s="274">
        <v>24</v>
      </c>
      <c r="P14" s="275">
        <v>0</v>
      </c>
      <c r="Q14" s="128">
        <f t="shared" si="0"/>
        <v>1023</v>
      </c>
    </row>
    <row r="15" spans="2:17" ht="24.75" thickBot="1" thickTop="1">
      <c r="B15" s="366" t="s">
        <v>83</v>
      </c>
      <c r="C15" s="367"/>
      <c r="D15" s="273">
        <v>255</v>
      </c>
      <c r="E15" s="274">
        <v>630</v>
      </c>
      <c r="F15" s="274">
        <v>99</v>
      </c>
      <c r="G15" s="274">
        <v>37</v>
      </c>
      <c r="H15" s="274">
        <v>23</v>
      </c>
      <c r="I15" s="274">
        <v>24</v>
      </c>
      <c r="J15" s="274">
        <v>4</v>
      </c>
      <c r="K15" s="274">
        <v>1</v>
      </c>
      <c r="L15" s="274">
        <v>1</v>
      </c>
      <c r="M15" s="274">
        <v>0</v>
      </c>
      <c r="N15" s="274">
        <v>105</v>
      </c>
      <c r="O15" s="274">
        <v>17</v>
      </c>
      <c r="P15" s="275">
        <v>0</v>
      </c>
      <c r="Q15" s="128">
        <f t="shared" si="0"/>
        <v>1196</v>
      </c>
    </row>
    <row r="16" spans="2:17" ht="24.75" thickBot="1" thickTop="1">
      <c r="B16" s="366" t="s">
        <v>84</v>
      </c>
      <c r="C16" s="367"/>
      <c r="D16" s="273">
        <v>128</v>
      </c>
      <c r="E16" s="274">
        <v>320</v>
      </c>
      <c r="F16" s="274">
        <v>38</v>
      </c>
      <c r="G16" s="274">
        <v>33</v>
      </c>
      <c r="H16" s="274">
        <v>14</v>
      </c>
      <c r="I16" s="274">
        <v>9</v>
      </c>
      <c r="J16" s="274">
        <v>3</v>
      </c>
      <c r="K16" s="274">
        <v>1</v>
      </c>
      <c r="L16" s="274">
        <v>3</v>
      </c>
      <c r="M16" s="274">
        <v>4</v>
      </c>
      <c r="N16" s="274">
        <v>24</v>
      </c>
      <c r="O16" s="274">
        <v>38</v>
      </c>
      <c r="P16" s="275">
        <v>1</v>
      </c>
      <c r="Q16" s="128">
        <f t="shared" si="0"/>
        <v>616</v>
      </c>
    </row>
    <row r="17" spans="2:17" ht="24.75" thickBot="1" thickTop="1">
      <c r="B17" s="366" t="s">
        <v>85</v>
      </c>
      <c r="C17" s="367"/>
      <c r="D17" s="273">
        <v>280</v>
      </c>
      <c r="E17" s="274">
        <v>390</v>
      </c>
      <c r="F17" s="274">
        <v>131</v>
      </c>
      <c r="G17" s="274">
        <v>39</v>
      </c>
      <c r="H17" s="274">
        <v>94</v>
      </c>
      <c r="I17" s="274">
        <v>15</v>
      </c>
      <c r="J17" s="274">
        <v>1</v>
      </c>
      <c r="K17" s="274">
        <v>1</v>
      </c>
      <c r="L17" s="274">
        <v>2</v>
      </c>
      <c r="M17" s="274">
        <v>1</v>
      </c>
      <c r="N17" s="274">
        <v>50</v>
      </c>
      <c r="O17" s="274">
        <v>546</v>
      </c>
      <c r="P17" s="275">
        <v>0</v>
      </c>
      <c r="Q17" s="128">
        <f t="shared" si="0"/>
        <v>1550</v>
      </c>
    </row>
    <row r="18" spans="2:17" ht="24.75" thickBot="1" thickTop="1">
      <c r="B18" s="368" t="s">
        <v>122</v>
      </c>
      <c r="C18" s="369"/>
      <c r="D18" s="276">
        <v>30</v>
      </c>
      <c r="E18" s="277">
        <v>30</v>
      </c>
      <c r="F18" s="277">
        <v>18</v>
      </c>
      <c r="G18" s="277">
        <v>14</v>
      </c>
      <c r="H18" s="277">
        <v>33</v>
      </c>
      <c r="I18" s="277">
        <v>1</v>
      </c>
      <c r="J18" s="277">
        <v>0</v>
      </c>
      <c r="K18" s="277">
        <v>0</v>
      </c>
      <c r="L18" s="277">
        <v>0</v>
      </c>
      <c r="M18" s="277">
        <v>0</v>
      </c>
      <c r="N18" s="277">
        <v>6</v>
      </c>
      <c r="O18" s="277">
        <v>11</v>
      </c>
      <c r="P18" s="278">
        <v>0</v>
      </c>
      <c r="Q18" s="128">
        <f t="shared" si="0"/>
        <v>143</v>
      </c>
    </row>
    <row r="19" spans="2:17" ht="24.75" thickBot="1" thickTop="1">
      <c r="B19" s="356" t="s">
        <v>2</v>
      </c>
      <c r="C19" s="356"/>
      <c r="D19" s="128">
        <f aca="true" t="shared" si="1" ref="D19:J19">SUM(D6:D18)</f>
        <v>8294</v>
      </c>
      <c r="E19" s="128">
        <f t="shared" si="1"/>
        <v>7707</v>
      </c>
      <c r="F19" s="128">
        <f>SUM(F6:F18)</f>
        <v>3065</v>
      </c>
      <c r="G19" s="128">
        <f t="shared" si="1"/>
        <v>1373</v>
      </c>
      <c r="H19" s="128">
        <f t="shared" si="1"/>
        <v>3059</v>
      </c>
      <c r="I19" s="128">
        <f t="shared" si="1"/>
        <v>294</v>
      </c>
      <c r="J19" s="128">
        <f t="shared" si="1"/>
        <v>50</v>
      </c>
      <c r="K19" s="128">
        <f aca="true" t="shared" si="2" ref="K19:P19">SUM(K6:K18)</f>
        <v>58</v>
      </c>
      <c r="L19" s="128">
        <f t="shared" si="2"/>
        <v>39</v>
      </c>
      <c r="M19" s="128">
        <f t="shared" si="2"/>
        <v>28</v>
      </c>
      <c r="N19" s="128">
        <f t="shared" si="2"/>
        <v>702</v>
      </c>
      <c r="O19" s="128">
        <f t="shared" si="2"/>
        <v>2261</v>
      </c>
      <c r="P19" s="128">
        <f t="shared" si="2"/>
        <v>60</v>
      </c>
      <c r="Q19" s="183">
        <f t="shared" si="0"/>
        <v>26990</v>
      </c>
    </row>
    <row r="20" spans="2:3" ht="13.5" thickTop="1">
      <c r="B20" s="348"/>
      <c r="C20" s="348"/>
    </row>
  </sheetData>
  <mergeCells count="30">
    <mergeCell ref="B6:C6"/>
    <mergeCell ref="B7:C7"/>
    <mergeCell ref="B8:C8"/>
    <mergeCell ref="P4:P5"/>
    <mergeCell ref="N4:N5"/>
    <mergeCell ref="M4:M5"/>
    <mergeCell ref="L4:L5"/>
    <mergeCell ref="K4:K5"/>
    <mergeCell ref="J4:J5"/>
    <mergeCell ref="I4:I5"/>
    <mergeCell ref="B9:C9"/>
    <mergeCell ref="B10:C10"/>
    <mergeCell ref="B11:C11"/>
    <mergeCell ref="B12:C12"/>
    <mergeCell ref="B13:C13"/>
    <mergeCell ref="B14:C14"/>
    <mergeCell ref="B15:C15"/>
    <mergeCell ref="B16:C16"/>
    <mergeCell ref="B19:C19"/>
    <mergeCell ref="B20:C20"/>
    <mergeCell ref="B17:C17"/>
    <mergeCell ref="B18:C18"/>
    <mergeCell ref="B2:Q2"/>
    <mergeCell ref="Q4:Q5"/>
    <mergeCell ref="D4:D5"/>
    <mergeCell ref="H4:H5"/>
    <mergeCell ref="G4:G5"/>
    <mergeCell ref="F4:F5"/>
    <mergeCell ref="E4:E5"/>
    <mergeCell ref="O4:O5"/>
  </mergeCells>
  <printOptions horizontalCentered="1" verticalCentered="1"/>
  <pageMargins left="0.15748031496062992" right="0.15748031496062992" top="0.2755905511811024" bottom="0.4724409448818898" header="0.91" footer="0.9055118110236221"/>
  <pageSetup horizontalDpi="300" verticalDpi="3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ورقة262"/>
  <dimension ref="B1:AE21"/>
  <sheetViews>
    <sheetView rightToLeft="1" zoomScale="75" zoomScaleNormal="75" workbookViewId="0" topLeftCell="A1">
      <selection activeCell="E3" sqref="E3:E4"/>
    </sheetView>
  </sheetViews>
  <sheetFormatPr defaultColWidth="9.140625" defaultRowHeight="12.75"/>
  <cols>
    <col min="3" max="3" width="10.7109375" style="0" customWidth="1"/>
    <col min="4" max="4" width="9.421875" style="0" customWidth="1"/>
    <col min="5" max="5" width="8.7109375" style="0" customWidth="1"/>
    <col min="6" max="13" width="10.7109375" style="0" customWidth="1"/>
    <col min="14" max="15" width="10.00390625" style="0" customWidth="1"/>
    <col min="16" max="16" width="10.7109375" style="0" customWidth="1"/>
    <col min="17" max="17" width="5.7109375" style="0" customWidth="1"/>
    <col min="18" max="18" width="4.8515625" style="0" customWidth="1"/>
    <col min="19" max="19" width="6.140625" style="0" customWidth="1"/>
    <col min="20" max="20" width="5.28125" style="0" customWidth="1"/>
    <col min="21" max="21" width="13.28125" style="0" customWidth="1"/>
    <col min="22" max="22" width="10.140625" style="0" customWidth="1"/>
    <col min="23" max="30" width="4.00390625" style="0" customWidth="1"/>
    <col min="31" max="31" width="7.421875" style="0" customWidth="1"/>
  </cols>
  <sheetData>
    <row r="1" spans="2:31" ht="26.25">
      <c r="B1" s="357" t="s">
        <v>192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9"/>
      <c r="X1" s="39"/>
      <c r="Y1" s="39"/>
      <c r="Z1" s="39"/>
      <c r="AA1" s="39"/>
      <c r="AB1" s="39"/>
      <c r="AC1" s="39"/>
      <c r="AD1" s="39"/>
      <c r="AE1" s="39"/>
    </row>
    <row r="2" ht="16.5" thickBot="1">
      <c r="B2" s="193" t="s">
        <v>33</v>
      </c>
    </row>
    <row r="3" spans="2:22" ht="39.75" customHeight="1" thickBot="1" thickTop="1">
      <c r="B3" s="380" t="s">
        <v>34</v>
      </c>
      <c r="C3" s="386" t="s">
        <v>35</v>
      </c>
      <c r="D3" s="397" t="s">
        <v>36</v>
      </c>
      <c r="E3" s="382" t="s">
        <v>222</v>
      </c>
      <c r="F3" s="382" t="s">
        <v>37</v>
      </c>
      <c r="G3" s="382" t="s">
        <v>38</v>
      </c>
      <c r="H3" s="382" t="s">
        <v>39</v>
      </c>
      <c r="I3" s="382" t="s">
        <v>40</v>
      </c>
      <c r="J3" s="382" t="s">
        <v>41</v>
      </c>
      <c r="K3" s="382" t="s">
        <v>42</v>
      </c>
      <c r="L3" s="382" t="s">
        <v>43</v>
      </c>
      <c r="M3" s="395" t="s">
        <v>44</v>
      </c>
      <c r="N3" s="399" t="s">
        <v>45</v>
      </c>
      <c r="O3" s="382" t="s">
        <v>46</v>
      </c>
      <c r="P3" s="388" t="s">
        <v>217</v>
      </c>
      <c r="Q3" s="394" t="s">
        <v>181</v>
      </c>
      <c r="R3" s="392"/>
      <c r="S3" s="392" t="s">
        <v>47</v>
      </c>
      <c r="T3" s="393"/>
      <c r="U3" s="390" t="s">
        <v>48</v>
      </c>
      <c r="V3" s="384" t="s">
        <v>2</v>
      </c>
    </row>
    <row r="4" spans="2:22" ht="39.75" customHeight="1" thickBot="1">
      <c r="B4" s="381"/>
      <c r="C4" s="387"/>
      <c r="D4" s="398"/>
      <c r="E4" s="383"/>
      <c r="F4" s="383"/>
      <c r="G4" s="383"/>
      <c r="H4" s="383"/>
      <c r="I4" s="383"/>
      <c r="J4" s="383"/>
      <c r="K4" s="383"/>
      <c r="L4" s="383"/>
      <c r="M4" s="396"/>
      <c r="N4" s="400"/>
      <c r="O4" s="383"/>
      <c r="P4" s="389"/>
      <c r="Q4" s="157" t="s">
        <v>49</v>
      </c>
      <c r="R4" s="117" t="s">
        <v>50</v>
      </c>
      <c r="S4" s="117" t="s">
        <v>49</v>
      </c>
      <c r="T4" s="158" t="s">
        <v>50</v>
      </c>
      <c r="U4" s="391"/>
      <c r="V4" s="385"/>
    </row>
    <row r="5" spans="2:22" ht="30" customHeight="1" thickBot="1" thickTop="1">
      <c r="B5" s="401" t="s">
        <v>51</v>
      </c>
      <c r="C5" s="402"/>
      <c r="D5" s="89">
        <v>3650</v>
      </c>
      <c r="E5" s="89">
        <v>1685</v>
      </c>
      <c r="F5" s="89">
        <v>747</v>
      </c>
      <c r="G5" s="89">
        <v>939</v>
      </c>
      <c r="H5" s="89">
        <v>12</v>
      </c>
      <c r="I5" s="89">
        <v>56</v>
      </c>
      <c r="J5" s="89">
        <v>8</v>
      </c>
      <c r="K5" s="89">
        <v>11</v>
      </c>
      <c r="L5" s="89">
        <v>16</v>
      </c>
      <c r="M5" s="89">
        <v>4</v>
      </c>
      <c r="N5" s="89">
        <v>188</v>
      </c>
      <c r="O5" s="89">
        <v>103</v>
      </c>
      <c r="P5" s="89">
        <v>12</v>
      </c>
      <c r="Q5" s="159">
        <v>241</v>
      </c>
      <c r="R5" s="89">
        <v>214</v>
      </c>
      <c r="S5" s="89">
        <v>31</v>
      </c>
      <c r="T5" s="160">
        <v>22</v>
      </c>
      <c r="U5" s="155">
        <v>21083748</v>
      </c>
      <c r="V5" s="247">
        <f aca="true" t="shared" si="0" ref="V5:V21">SUM(D5:P5)</f>
        <v>7431</v>
      </c>
    </row>
    <row r="6" spans="2:22" ht="30" customHeight="1" thickBot="1" thickTop="1">
      <c r="B6" s="372" t="s">
        <v>52</v>
      </c>
      <c r="C6" s="373"/>
      <c r="D6" s="89">
        <v>107</v>
      </c>
      <c r="E6" s="89">
        <v>986</v>
      </c>
      <c r="F6" s="89">
        <v>527</v>
      </c>
      <c r="G6" s="89">
        <v>9</v>
      </c>
      <c r="H6" s="89">
        <v>3</v>
      </c>
      <c r="I6" s="89">
        <v>6</v>
      </c>
      <c r="J6" s="89">
        <v>8</v>
      </c>
      <c r="K6" s="89">
        <v>26</v>
      </c>
      <c r="L6" s="89">
        <v>0</v>
      </c>
      <c r="M6" s="191">
        <v>0</v>
      </c>
      <c r="N6" s="191">
        <v>53</v>
      </c>
      <c r="O6" s="89">
        <v>441</v>
      </c>
      <c r="P6" s="89">
        <v>3</v>
      </c>
      <c r="Q6" s="159">
        <v>7</v>
      </c>
      <c r="R6" s="89">
        <v>0</v>
      </c>
      <c r="S6" s="89">
        <v>2</v>
      </c>
      <c r="T6" s="160">
        <v>0</v>
      </c>
      <c r="U6" s="155">
        <v>3904862</v>
      </c>
      <c r="V6" s="248">
        <f t="shared" si="0"/>
        <v>2169</v>
      </c>
    </row>
    <row r="7" spans="2:22" ht="30" customHeight="1" thickBot="1" thickTop="1">
      <c r="B7" s="372" t="s">
        <v>53</v>
      </c>
      <c r="C7" s="373"/>
      <c r="D7" s="89">
        <v>638</v>
      </c>
      <c r="E7" s="89">
        <v>39</v>
      </c>
      <c r="F7" s="89">
        <v>178</v>
      </c>
      <c r="G7" s="89">
        <v>355</v>
      </c>
      <c r="H7" s="89">
        <v>2</v>
      </c>
      <c r="I7" s="89">
        <v>17</v>
      </c>
      <c r="J7" s="89">
        <v>9</v>
      </c>
      <c r="K7" s="89">
        <v>0</v>
      </c>
      <c r="L7" s="89">
        <v>8</v>
      </c>
      <c r="M7" s="191">
        <v>4</v>
      </c>
      <c r="N7" s="191">
        <v>23</v>
      </c>
      <c r="O7" s="89">
        <v>1</v>
      </c>
      <c r="P7" s="89">
        <v>2</v>
      </c>
      <c r="Q7" s="159">
        <v>45</v>
      </c>
      <c r="R7" s="89">
        <v>3</v>
      </c>
      <c r="S7" s="89">
        <v>1</v>
      </c>
      <c r="T7" s="160">
        <v>0</v>
      </c>
      <c r="U7" s="155">
        <v>13924055</v>
      </c>
      <c r="V7" s="248">
        <f t="shared" si="0"/>
        <v>1276</v>
      </c>
    </row>
    <row r="8" spans="2:22" ht="30" customHeight="1" thickBot="1" thickTop="1">
      <c r="B8" s="378" t="s">
        <v>54</v>
      </c>
      <c r="C8" s="379"/>
      <c r="D8" s="89">
        <v>27</v>
      </c>
      <c r="E8" s="89">
        <v>4</v>
      </c>
      <c r="F8" s="89">
        <v>7</v>
      </c>
      <c r="G8" s="89">
        <v>15</v>
      </c>
      <c r="H8" s="89">
        <v>7</v>
      </c>
      <c r="I8" s="89">
        <v>45</v>
      </c>
      <c r="J8" s="89">
        <v>2</v>
      </c>
      <c r="K8" s="89">
        <v>2</v>
      </c>
      <c r="L8" s="89">
        <v>0</v>
      </c>
      <c r="M8" s="191">
        <v>3</v>
      </c>
      <c r="N8" s="191">
        <v>2</v>
      </c>
      <c r="O8" s="89">
        <v>0</v>
      </c>
      <c r="P8" s="89">
        <v>0</v>
      </c>
      <c r="Q8" s="159">
        <v>10</v>
      </c>
      <c r="R8" s="89">
        <v>0</v>
      </c>
      <c r="S8" s="89">
        <v>0</v>
      </c>
      <c r="T8" s="160">
        <v>0</v>
      </c>
      <c r="U8" s="155">
        <v>799600</v>
      </c>
      <c r="V8" s="248">
        <f t="shared" si="0"/>
        <v>114</v>
      </c>
    </row>
    <row r="9" spans="2:22" ht="30" customHeight="1" thickBot="1" thickTop="1">
      <c r="B9" s="378" t="s">
        <v>55</v>
      </c>
      <c r="C9" s="379"/>
      <c r="D9" s="89">
        <v>57</v>
      </c>
      <c r="E9" s="89">
        <v>12</v>
      </c>
      <c r="F9" s="89">
        <v>69</v>
      </c>
      <c r="G9" s="89">
        <v>1</v>
      </c>
      <c r="H9" s="89">
        <v>16</v>
      </c>
      <c r="I9" s="89">
        <v>6</v>
      </c>
      <c r="J9" s="89">
        <v>1</v>
      </c>
      <c r="K9" s="89">
        <v>1</v>
      </c>
      <c r="L9" s="89">
        <v>6</v>
      </c>
      <c r="M9" s="191">
        <v>1</v>
      </c>
      <c r="N9" s="191">
        <v>4</v>
      </c>
      <c r="O9" s="89">
        <v>7</v>
      </c>
      <c r="P9" s="89">
        <v>0</v>
      </c>
      <c r="Q9" s="159">
        <v>35</v>
      </c>
      <c r="R9" s="89">
        <v>0</v>
      </c>
      <c r="S9" s="89">
        <v>3</v>
      </c>
      <c r="T9" s="160">
        <v>0</v>
      </c>
      <c r="U9" s="155">
        <v>1472900</v>
      </c>
      <c r="V9" s="248">
        <f t="shared" si="0"/>
        <v>181</v>
      </c>
    </row>
    <row r="10" spans="2:22" ht="30" customHeight="1" thickBot="1" thickTop="1">
      <c r="B10" s="378" t="s">
        <v>56</v>
      </c>
      <c r="C10" s="379"/>
      <c r="D10" s="89">
        <v>33</v>
      </c>
      <c r="E10" s="89">
        <v>1</v>
      </c>
      <c r="F10" s="89">
        <v>23</v>
      </c>
      <c r="G10" s="89">
        <v>4</v>
      </c>
      <c r="H10" s="89">
        <v>2</v>
      </c>
      <c r="I10" s="89">
        <v>4</v>
      </c>
      <c r="J10" s="89">
        <v>1</v>
      </c>
      <c r="K10" s="89">
        <v>0</v>
      </c>
      <c r="L10" s="89">
        <v>2</v>
      </c>
      <c r="M10" s="191">
        <v>2</v>
      </c>
      <c r="N10" s="191">
        <v>0</v>
      </c>
      <c r="O10" s="89">
        <v>3</v>
      </c>
      <c r="P10" s="89">
        <v>3</v>
      </c>
      <c r="Q10" s="159">
        <v>1</v>
      </c>
      <c r="R10" s="89">
        <v>0</v>
      </c>
      <c r="S10" s="89">
        <v>0</v>
      </c>
      <c r="T10" s="160">
        <v>0</v>
      </c>
      <c r="U10" s="155">
        <v>8468250</v>
      </c>
      <c r="V10" s="248">
        <f t="shared" si="0"/>
        <v>78</v>
      </c>
    </row>
    <row r="11" spans="2:22" ht="30" customHeight="1" thickBot="1" thickTop="1">
      <c r="B11" s="378" t="s">
        <v>57</v>
      </c>
      <c r="C11" s="379"/>
      <c r="D11" s="89">
        <v>75</v>
      </c>
      <c r="E11" s="89">
        <v>89</v>
      </c>
      <c r="F11" s="89">
        <v>48</v>
      </c>
      <c r="G11" s="89">
        <v>19</v>
      </c>
      <c r="H11" s="89">
        <v>0</v>
      </c>
      <c r="I11" s="89">
        <v>1</v>
      </c>
      <c r="J11" s="89">
        <v>0</v>
      </c>
      <c r="K11" s="89">
        <v>0</v>
      </c>
      <c r="L11" s="89">
        <v>0</v>
      </c>
      <c r="M11" s="191">
        <v>1</v>
      </c>
      <c r="N11" s="191">
        <v>10</v>
      </c>
      <c r="O11" s="89">
        <v>2</v>
      </c>
      <c r="P11" s="89">
        <v>0</v>
      </c>
      <c r="Q11" s="159">
        <v>17</v>
      </c>
      <c r="R11" s="89">
        <v>0</v>
      </c>
      <c r="S11" s="89">
        <v>1</v>
      </c>
      <c r="T11" s="160">
        <v>0</v>
      </c>
      <c r="U11" s="155">
        <v>415670</v>
      </c>
      <c r="V11" s="248">
        <f t="shared" si="0"/>
        <v>245</v>
      </c>
    </row>
    <row r="12" spans="2:22" ht="30" customHeight="1" thickBot="1" thickTop="1">
      <c r="B12" s="372" t="s">
        <v>58</v>
      </c>
      <c r="C12" s="373"/>
      <c r="D12" s="89">
        <v>47</v>
      </c>
      <c r="E12" s="89">
        <v>9</v>
      </c>
      <c r="F12" s="89">
        <v>14</v>
      </c>
      <c r="G12" s="89">
        <v>4</v>
      </c>
      <c r="H12" s="89">
        <v>0</v>
      </c>
      <c r="I12" s="89">
        <v>0</v>
      </c>
      <c r="J12" s="89">
        <v>2</v>
      </c>
      <c r="K12" s="89">
        <v>1</v>
      </c>
      <c r="L12" s="89">
        <v>1</v>
      </c>
      <c r="M12" s="191">
        <v>0</v>
      </c>
      <c r="N12" s="191">
        <v>1</v>
      </c>
      <c r="O12" s="89">
        <v>3</v>
      </c>
      <c r="P12" s="89">
        <v>0</v>
      </c>
      <c r="Q12" s="159">
        <v>3</v>
      </c>
      <c r="R12" s="89">
        <v>0</v>
      </c>
      <c r="S12" s="89">
        <v>0</v>
      </c>
      <c r="T12" s="160">
        <v>0</v>
      </c>
      <c r="U12" s="155">
        <v>74302</v>
      </c>
      <c r="V12" s="248">
        <f t="shared" si="0"/>
        <v>82</v>
      </c>
    </row>
    <row r="13" spans="2:22" ht="30" customHeight="1" thickBot="1" thickTop="1">
      <c r="B13" s="372" t="s">
        <v>59</v>
      </c>
      <c r="C13" s="373"/>
      <c r="D13" s="89">
        <v>65</v>
      </c>
      <c r="E13" s="89">
        <v>32</v>
      </c>
      <c r="F13" s="89">
        <v>46</v>
      </c>
      <c r="G13" s="89">
        <v>1</v>
      </c>
      <c r="H13" s="89">
        <v>1</v>
      </c>
      <c r="I13" s="89">
        <v>1</v>
      </c>
      <c r="J13" s="89">
        <v>1</v>
      </c>
      <c r="K13" s="89">
        <v>1</v>
      </c>
      <c r="L13" s="89">
        <v>0</v>
      </c>
      <c r="M13" s="191">
        <v>1</v>
      </c>
      <c r="N13" s="191">
        <v>14</v>
      </c>
      <c r="O13" s="89">
        <v>3</v>
      </c>
      <c r="P13" s="89">
        <v>3</v>
      </c>
      <c r="Q13" s="159">
        <v>8</v>
      </c>
      <c r="R13" s="89">
        <v>0</v>
      </c>
      <c r="S13" s="89">
        <v>0</v>
      </c>
      <c r="T13" s="160">
        <v>0</v>
      </c>
      <c r="U13" s="286">
        <v>100318750</v>
      </c>
      <c r="V13" s="248">
        <f t="shared" si="0"/>
        <v>169</v>
      </c>
    </row>
    <row r="14" spans="2:22" ht="30" customHeight="1" thickBot="1" thickTop="1">
      <c r="B14" s="372" t="s">
        <v>60</v>
      </c>
      <c r="C14" s="373"/>
      <c r="D14" s="89">
        <v>145</v>
      </c>
      <c r="E14" s="89">
        <v>24</v>
      </c>
      <c r="F14" s="89">
        <v>22</v>
      </c>
      <c r="G14" s="89">
        <v>4</v>
      </c>
      <c r="H14" s="89">
        <v>1</v>
      </c>
      <c r="I14" s="89">
        <v>0</v>
      </c>
      <c r="J14" s="89">
        <v>0</v>
      </c>
      <c r="K14" s="89">
        <v>0</v>
      </c>
      <c r="L14" s="89">
        <v>0</v>
      </c>
      <c r="M14" s="191">
        <v>1</v>
      </c>
      <c r="N14" s="191">
        <v>19</v>
      </c>
      <c r="O14" s="89">
        <v>9</v>
      </c>
      <c r="P14" s="89">
        <v>0</v>
      </c>
      <c r="Q14" s="159">
        <v>0</v>
      </c>
      <c r="R14" s="89">
        <v>22</v>
      </c>
      <c r="S14" s="89">
        <v>0</v>
      </c>
      <c r="T14" s="160">
        <v>0</v>
      </c>
      <c r="U14" s="155">
        <v>310372</v>
      </c>
      <c r="V14" s="248">
        <f t="shared" si="0"/>
        <v>225</v>
      </c>
    </row>
    <row r="15" spans="2:22" ht="30" customHeight="1" thickBot="1" thickTop="1">
      <c r="B15" s="372" t="s">
        <v>61</v>
      </c>
      <c r="C15" s="373"/>
      <c r="D15" s="89">
        <v>1275</v>
      </c>
      <c r="E15" s="89">
        <v>159</v>
      </c>
      <c r="F15" s="89">
        <v>131</v>
      </c>
      <c r="G15" s="89">
        <v>6</v>
      </c>
      <c r="H15" s="89">
        <v>2990</v>
      </c>
      <c r="I15" s="89">
        <v>129</v>
      </c>
      <c r="J15" s="89">
        <v>12</v>
      </c>
      <c r="K15" s="89">
        <v>5</v>
      </c>
      <c r="L15" s="89">
        <v>4</v>
      </c>
      <c r="M15" s="191">
        <v>4</v>
      </c>
      <c r="N15" s="191">
        <v>345</v>
      </c>
      <c r="O15" s="89">
        <v>37</v>
      </c>
      <c r="P15" s="89">
        <v>18</v>
      </c>
      <c r="Q15" s="159">
        <v>305</v>
      </c>
      <c r="R15" s="89">
        <v>28</v>
      </c>
      <c r="S15" s="89">
        <v>74</v>
      </c>
      <c r="T15" s="160">
        <v>8</v>
      </c>
      <c r="U15" s="155">
        <v>14834888</v>
      </c>
      <c r="V15" s="248">
        <f t="shared" si="0"/>
        <v>5115</v>
      </c>
    </row>
    <row r="16" spans="2:22" ht="30" customHeight="1" thickBot="1" thickTop="1">
      <c r="B16" s="372" t="s">
        <v>62</v>
      </c>
      <c r="C16" s="373"/>
      <c r="D16" s="89">
        <v>153</v>
      </c>
      <c r="E16" s="89">
        <v>23</v>
      </c>
      <c r="F16" s="89">
        <v>38</v>
      </c>
      <c r="G16" s="89">
        <v>4</v>
      </c>
      <c r="H16" s="89">
        <v>0</v>
      </c>
      <c r="I16" s="89">
        <v>2</v>
      </c>
      <c r="J16" s="89">
        <v>0</v>
      </c>
      <c r="K16" s="89">
        <v>1</v>
      </c>
      <c r="L16" s="89">
        <v>0</v>
      </c>
      <c r="M16" s="191">
        <v>2</v>
      </c>
      <c r="N16" s="191">
        <v>14</v>
      </c>
      <c r="O16" s="89">
        <v>10</v>
      </c>
      <c r="P16" s="89">
        <v>2</v>
      </c>
      <c r="Q16" s="159">
        <v>37</v>
      </c>
      <c r="R16" s="89">
        <v>1</v>
      </c>
      <c r="S16" s="89">
        <v>4</v>
      </c>
      <c r="T16" s="160">
        <v>0</v>
      </c>
      <c r="U16" s="155">
        <v>359600</v>
      </c>
      <c r="V16" s="248">
        <f t="shared" si="0"/>
        <v>249</v>
      </c>
    </row>
    <row r="17" spans="2:22" ht="30" customHeight="1" thickBot="1" thickTop="1">
      <c r="B17" s="372" t="s">
        <v>63</v>
      </c>
      <c r="C17" s="373"/>
      <c r="D17" s="89">
        <v>156</v>
      </c>
      <c r="E17" s="89">
        <v>12</v>
      </c>
      <c r="F17" s="89">
        <v>49</v>
      </c>
      <c r="G17" s="89">
        <v>5</v>
      </c>
      <c r="H17" s="89">
        <v>0</v>
      </c>
      <c r="I17" s="89">
        <v>9</v>
      </c>
      <c r="J17" s="89">
        <v>0</v>
      </c>
      <c r="K17" s="89">
        <v>2</v>
      </c>
      <c r="L17" s="89">
        <v>2</v>
      </c>
      <c r="M17" s="191">
        <v>1</v>
      </c>
      <c r="N17" s="191">
        <v>3</v>
      </c>
      <c r="O17" s="89">
        <v>4</v>
      </c>
      <c r="P17" s="89">
        <v>2</v>
      </c>
      <c r="Q17" s="159">
        <v>5</v>
      </c>
      <c r="R17" s="89">
        <v>0</v>
      </c>
      <c r="S17" s="89">
        <v>0</v>
      </c>
      <c r="T17" s="160">
        <v>0</v>
      </c>
      <c r="U17" s="155">
        <v>3261007</v>
      </c>
      <c r="V17" s="248">
        <f t="shared" si="0"/>
        <v>245</v>
      </c>
    </row>
    <row r="18" spans="2:22" ht="30" customHeight="1" thickBot="1" thickTop="1">
      <c r="B18" s="372" t="s">
        <v>167</v>
      </c>
      <c r="C18" s="373"/>
      <c r="D18" s="89">
        <v>1800</v>
      </c>
      <c r="E18" s="89">
        <v>11</v>
      </c>
      <c r="F18" s="89">
        <v>10</v>
      </c>
      <c r="G18" s="89">
        <v>0</v>
      </c>
      <c r="H18" s="89">
        <v>2</v>
      </c>
      <c r="I18" s="89">
        <v>3</v>
      </c>
      <c r="J18" s="89">
        <v>1</v>
      </c>
      <c r="K18" s="89">
        <v>5</v>
      </c>
      <c r="L18" s="89">
        <v>0</v>
      </c>
      <c r="M18" s="191">
        <v>0</v>
      </c>
      <c r="N18" s="191">
        <v>4</v>
      </c>
      <c r="O18" s="89">
        <v>28</v>
      </c>
      <c r="P18" s="89">
        <v>11</v>
      </c>
      <c r="Q18" s="159">
        <v>7</v>
      </c>
      <c r="R18" s="89">
        <v>0</v>
      </c>
      <c r="S18" s="89">
        <v>0</v>
      </c>
      <c r="T18" s="160">
        <v>0</v>
      </c>
      <c r="U18" s="155">
        <v>684908</v>
      </c>
      <c r="V18" s="248">
        <f t="shared" si="0"/>
        <v>1875</v>
      </c>
    </row>
    <row r="19" spans="2:22" ht="30" customHeight="1" thickBot="1" thickTop="1">
      <c r="B19" s="372" t="s">
        <v>65</v>
      </c>
      <c r="C19" s="373"/>
      <c r="D19" s="89">
        <v>14</v>
      </c>
      <c r="E19" s="89">
        <v>3</v>
      </c>
      <c r="F19" s="89">
        <v>26</v>
      </c>
      <c r="G19" s="89">
        <v>0</v>
      </c>
      <c r="H19" s="89">
        <v>22</v>
      </c>
      <c r="I19" s="89">
        <v>9</v>
      </c>
      <c r="J19" s="89">
        <v>1</v>
      </c>
      <c r="K19" s="89">
        <v>0</v>
      </c>
      <c r="L19" s="89">
        <v>0</v>
      </c>
      <c r="M19" s="191">
        <v>1</v>
      </c>
      <c r="N19" s="191">
        <v>3</v>
      </c>
      <c r="O19" s="89">
        <v>1</v>
      </c>
      <c r="P19" s="89">
        <v>0</v>
      </c>
      <c r="Q19" s="159">
        <v>0</v>
      </c>
      <c r="R19" s="89">
        <v>0</v>
      </c>
      <c r="S19" s="89">
        <v>2</v>
      </c>
      <c r="T19" s="160">
        <v>0</v>
      </c>
      <c r="U19" s="155">
        <v>534300</v>
      </c>
      <c r="V19" s="248">
        <f t="shared" si="0"/>
        <v>80</v>
      </c>
    </row>
    <row r="20" spans="2:22" ht="30" customHeight="1" thickBot="1" thickTop="1">
      <c r="B20" s="376" t="s">
        <v>66</v>
      </c>
      <c r="C20" s="377"/>
      <c r="D20" s="90">
        <v>52</v>
      </c>
      <c r="E20" s="90">
        <v>4618</v>
      </c>
      <c r="F20" s="90">
        <v>1130</v>
      </c>
      <c r="G20" s="90">
        <v>7</v>
      </c>
      <c r="H20" s="90">
        <v>1</v>
      </c>
      <c r="I20" s="90">
        <v>6</v>
      </c>
      <c r="J20" s="90">
        <v>4</v>
      </c>
      <c r="K20" s="90">
        <v>3</v>
      </c>
      <c r="L20" s="90">
        <v>0</v>
      </c>
      <c r="M20" s="191">
        <v>3</v>
      </c>
      <c r="N20" s="191">
        <v>19</v>
      </c>
      <c r="O20" s="90">
        <v>1609</v>
      </c>
      <c r="P20" s="90">
        <v>4</v>
      </c>
      <c r="Q20" s="161">
        <v>15</v>
      </c>
      <c r="R20" s="90">
        <v>3</v>
      </c>
      <c r="S20" s="90">
        <v>0</v>
      </c>
      <c r="T20" s="162">
        <v>0</v>
      </c>
      <c r="U20" s="156">
        <v>472826</v>
      </c>
      <c r="V20" s="248">
        <f t="shared" si="0"/>
        <v>7456</v>
      </c>
    </row>
    <row r="21" spans="2:22" ht="30" customHeight="1" thickBot="1" thickTop="1">
      <c r="B21" s="374" t="s">
        <v>2</v>
      </c>
      <c r="C21" s="375"/>
      <c r="D21" s="118">
        <f>SUM(D5:D20)</f>
        <v>8294</v>
      </c>
      <c r="E21" s="118">
        <f aca="true" t="shared" si="1" ref="E21:T21">SUM(E5:E20)</f>
        <v>7707</v>
      </c>
      <c r="F21" s="118">
        <f t="shared" si="1"/>
        <v>3065</v>
      </c>
      <c r="G21" s="118">
        <f t="shared" si="1"/>
        <v>1373</v>
      </c>
      <c r="H21" s="118">
        <f t="shared" si="1"/>
        <v>3059</v>
      </c>
      <c r="I21" s="118">
        <f t="shared" si="1"/>
        <v>294</v>
      </c>
      <c r="J21" s="118">
        <f t="shared" si="1"/>
        <v>50</v>
      </c>
      <c r="K21" s="118">
        <f t="shared" si="1"/>
        <v>58</v>
      </c>
      <c r="L21" s="118">
        <f t="shared" si="1"/>
        <v>39</v>
      </c>
      <c r="M21" s="192">
        <f t="shared" si="1"/>
        <v>28</v>
      </c>
      <c r="N21" s="192">
        <f>SUM(N5:N20)</f>
        <v>702</v>
      </c>
      <c r="O21" s="192">
        <f>SUM(O5:O20)</f>
        <v>2261</v>
      </c>
      <c r="P21" s="192">
        <f>SUM(P5:P20)</f>
        <v>60</v>
      </c>
      <c r="Q21" s="163">
        <f t="shared" si="1"/>
        <v>736</v>
      </c>
      <c r="R21" s="118">
        <f t="shared" si="1"/>
        <v>271</v>
      </c>
      <c r="S21" s="118">
        <f t="shared" si="1"/>
        <v>118</v>
      </c>
      <c r="T21" s="119">
        <f t="shared" si="1"/>
        <v>30</v>
      </c>
      <c r="U21" s="287">
        <f>SUM(U5:U20)</f>
        <v>170920038</v>
      </c>
      <c r="V21" s="249">
        <f t="shared" si="0"/>
        <v>26990</v>
      </c>
    </row>
    <row r="22" ht="13.5" thickTop="1"/>
  </sheetData>
  <mergeCells count="37">
    <mergeCell ref="B1:V1"/>
    <mergeCell ref="B8:C8"/>
    <mergeCell ref="B9:C9"/>
    <mergeCell ref="B10:C10"/>
    <mergeCell ref="B7:C7"/>
    <mergeCell ref="Q3:R3"/>
    <mergeCell ref="M3:M4"/>
    <mergeCell ref="D3:D4"/>
    <mergeCell ref="N3:N4"/>
    <mergeCell ref="B5:C5"/>
    <mergeCell ref="V3:V4"/>
    <mergeCell ref="C3:C4"/>
    <mergeCell ref="L3:L4"/>
    <mergeCell ref="K3:K4"/>
    <mergeCell ref="J3:J4"/>
    <mergeCell ref="I3:I4"/>
    <mergeCell ref="P3:P4"/>
    <mergeCell ref="U3:U4"/>
    <mergeCell ref="S3:T3"/>
    <mergeCell ref="O3:O4"/>
    <mergeCell ref="B11:C11"/>
    <mergeCell ref="B13:C13"/>
    <mergeCell ref="B3:B4"/>
    <mergeCell ref="H3:H4"/>
    <mergeCell ref="G3:G4"/>
    <mergeCell ref="F3:F4"/>
    <mergeCell ref="E3:E4"/>
    <mergeCell ref="B6:C6"/>
    <mergeCell ref="B12:C12"/>
    <mergeCell ref="B14:C14"/>
    <mergeCell ref="B15:C15"/>
    <mergeCell ref="B21:C21"/>
    <mergeCell ref="B20:C20"/>
    <mergeCell ref="B16:C16"/>
    <mergeCell ref="B17:C17"/>
    <mergeCell ref="B18:C18"/>
    <mergeCell ref="B19:C19"/>
  </mergeCells>
  <printOptions horizontalCentered="1" verticalCentered="1"/>
  <pageMargins left="0.21" right="0.42" top="0.3937007874015748" bottom="0.2362204724409449" header="0.1968503937007874" footer="0.2755905511811024"/>
  <pageSetup horizontalDpi="600" verticalDpi="600" orientation="landscape" paperSize="9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ورقة261"/>
  <dimension ref="B1:AH18"/>
  <sheetViews>
    <sheetView rightToLeft="1" zoomScale="75" zoomScaleNormal="75" workbookViewId="0" topLeftCell="A1">
      <selection activeCell="B6" sqref="B6:C6"/>
    </sheetView>
  </sheetViews>
  <sheetFormatPr defaultColWidth="9.140625" defaultRowHeight="12.75"/>
  <cols>
    <col min="3" max="3" width="7.140625" style="0" customWidth="1"/>
    <col min="4" max="4" width="7.421875" style="0" customWidth="1"/>
    <col min="5" max="5" width="8.7109375" style="0" customWidth="1"/>
    <col min="6" max="6" width="7.28125" style="0" customWidth="1"/>
    <col min="7" max="7" width="8.7109375" style="0" customWidth="1"/>
    <col min="8" max="8" width="7.421875" style="0" customWidth="1"/>
    <col min="9" max="9" width="8.00390625" style="0" customWidth="1"/>
    <col min="10" max="10" width="8.7109375" style="0" customWidth="1"/>
    <col min="11" max="11" width="7.140625" style="0" customWidth="1"/>
    <col min="12" max="12" width="9.57421875" style="0" customWidth="1"/>
    <col min="13" max="13" width="7.8515625" style="0" customWidth="1"/>
    <col min="14" max="14" width="7.00390625" style="0" customWidth="1"/>
    <col min="15" max="19" width="8.7109375" style="0" customWidth="1"/>
    <col min="20" max="21" width="4.7109375" style="0" customWidth="1"/>
    <col min="22" max="22" width="5.28125" style="0" customWidth="1"/>
    <col min="23" max="23" width="4.7109375" style="0" customWidth="1"/>
    <col min="24" max="24" width="11.8515625" style="0" customWidth="1"/>
    <col min="25" max="25" width="10.7109375" style="0" customWidth="1"/>
    <col min="26" max="33" width="4.00390625" style="0" customWidth="1"/>
    <col min="34" max="34" width="7.421875" style="0" customWidth="1"/>
  </cols>
  <sheetData>
    <row r="1" spans="2:34" ht="26.25">
      <c r="B1" s="357" t="s">
        <v>195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9"/>
      <c r="AA1" s="39"/>
      <c r="AB1" s="39"/>
      <c r="AC1" s="39"/>
      <c r="AD1" s="39"/>
      <c r="AE1" s="39"/>
      <c r="AF1" s="39"/>
      <c r="AG1" s="39"/>
      <c r="AH1" s="39"/>
    </row>
    <row r="2" ht="16.5" thickBot="1">
      <c r="B2" s="190" t="s">
        <v>86</v>
      </c>
    </row>
    <row r="3" spans="2:25" ht="39.75" customHeight="1" thickBot="1" thickTop="1">
      <c r="B3" s="409" t="s">
        <v>87</v>
      </c>
      <c r="C3" s="412" t="s">
        <v>88</v>
      </c>
      <c r="D3" s="407" t="s">
        <v>51</v>
      </c>
      <c r="E3" s="407" t="s">
        <v>52</v>
      </c>
      <c r="F3" s="407" t="s">
        <v>53</v>
      </c>
      <c r="G3" s="407" t="s">
        <v>89</v>
      </c>
      <c r="H3" s="407" t="s">
        <v>90</v>
      </c>
      <c r="I3" s="407" t="s">
        <v>56</v>
      </c>
      <c r="J3" s="407" t="s">
        <v>57</v>
      </c>
      <c r="K3" s="407" t="s">
        <v>58</v>
      </c>
      <c r="L3" s="407" t="s">
        <v>59</v>
      </c>
      <c r="M3" s="407" t="s">
        <v>60</v>
      </c>
      <c r="N3" s="407" t="s">
        <v>61</v>
      </c>
      <c r="O3" s="405" t="s">
        <v>62</v>
      </c>
      <c r="P3" s="407" t="s">
        <v>91</v>
      </c>
      <c r="Q3" s="407" t="s">
        <v>167</v>
      </c>
      <c r="R3" s="405" t="s">
        <v>65</v>
      </c>
      <c r="S3" s="407" t="s">
        <v>66</v>
      </c>
      <c r="T3" s="411" t="s">
        <v>182</v>
      </c>
      <c r="U3" s="411"/>
      <c r="V3" s="411" t="s">
        <v>70</v>
      </c>
      <c r="W3" s="411"/>
      <c r="X3" s="411" t="s">
        <v>48</v>
      </c>
      <c r="Y3" s="414" t="s">
        <v>2</v>
      </c>
    </row>
    <row r="4" spans="2:25" ht="39.75" customHeight="1" thickBot="1">
      <c r="B4" s="410"/>
      <c r="C4" s="413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6"/>
      <c r="P4" s="408"/>
      <c r="Q4" s="408"/>
      <c r="R4" s="406"/>
      <c r="S4" s="408"/>
      <c r="T4" s="126" t="s">
        <v>49</v>
      </c>
      <c r="U4" s="126" t="s">
        <v>50</v>
      </c>
      <c r="V4" s="126" t="s">
        <v>49</v>
      </c>
      <c r="W4" s="126" t="s">
        <v>50</v>
      </c>
      <c r="X4" s="416"/>
      <c r="Y4" s="415"/>
    </row>
    <row r="5" spans="2:25" ht="37.5" customHeight="1">
      <c r="B5" s="401" t="s">
        <v>36</v>
      </c>
      <c r="C5" s="402"/>
      <c r="D5" s="40">
        <v>3650</v>
      </c>
      <c r="E5" s="40">
        <v>107</v>
      </c>
      <c r="F5" s="40">
        <v>638</v>
      </c>
      <c r="G5" s="40">
        <v>27</v>
      </c>
      <c r="H5" s="40">
        <v>57</v>
      </c>
      <c r="I5" s="40">
        <v>33</v>
      </c>
      <c r="J5" s="40">
        <v>75</v>
      </c>
      <c r="K5" s="40">
        <v>47</v>
      </c>
      <c r="L5" s="40">
        <v>65</v>
      </c>
      <c r="M5" s="40">
        <v>145</v>
      </c>
      <c r="N5" s="40">
        <v>1275</v>
      </c>
      <c r="O5" s="40">
        <v>153</v>
      </c>
      <c r="P5" s="40">
        <v>156</v>
      </c>
      <c r="Q5" s="40">
        <v>1800</v>
      </c>
      <c r="R5" s="184">
        <v>14</v>
      </c>
      <c r="S5" s="184">
        <v>52</v>
      </c>
      <c r="T5" s="40">
        <v>154</v>
      </c>
      <c r="U5" s="40">
        <v>119</v>
      </c>
      <c r="V5" s="40">
        <v>24</v>
      </c>
      <c r="W5" s="40">
        <v>9</v>
      </c>
      <c r="X5" s="290">
        <v>138440934</v>
      </c>
      <c r="Y5" s="127">
        <f aca="true" t="shared" si="0" ref="Y5:Y18">SUM(D5:S5)</f>
        <v>8294</v>
      </c>
    </row>
    <row r="6" spans="2:25" ht="37.5" customHeight="1">
      <c r="B6" s="372" t="s">
        <v>222</v>
      </c>
      <c r="C6" s="373"/>
      <c r="D6" s="40">
        <v>1685</v>
      </c>
      <c r="E6" s="40">
        <v>986</v>
      </c>
      <c r="F6" s="40">
        <v>39</v>
      </c>
      <c r="G6" s="40">
        <v>4</v>
      </c>
      <c r="H6" s="40">
        <v>12</v>
      </c>
      <c r="I6" s="40">
        <v>1</v>
      </c>
      <c r="J6" s="40">
        <v>89</v>
      </c>
      <c r="K6" s="40">
        <v>9</v>
      </c>
      <c r="L6" s="40">
        <v>32</v>
      </c>
      <c r="M6" s="40">
        <v>24</v>
      </c>
      <c r="N6" s="40">
        <v>159</v>
      </c>
      <c r="O6" s="40">
        <v>23</v>
      </c>
      <c r="P6" s="40">
        <v>12</v>
      </c>
      <c r="Q6" s="40">
        <v>11</v>
      </c>
      <c r="R6" s="185">
        <v>3</v>
      </c>
      <c r="S6" s="185">
        <v>4618</v>
      </c>
      <c r="T6" s="40">
        <v>77</v>
      </c>
      <c r="U6" s="40">
        <v>42</v>
      </c>
      <c r="V6" s="40">
        <v>3</v>
      </c>
      <c r="W6" s="40">
        <v>0</v>
      </c>
      <c r="X6" s="41">
        <v>5027258</v>
      </c>
      <c r="Y6" s="127">
        <f t="shared" si="0"/>
        <v>7707</v>
      </c>
    </row>
    <row r="7" spans="2:25" ht="37.5" customHeight="1">
      <c r="B7" s="372" t="s">
        <v>92</v>
      </c>
      <c r="C7" s="373"/>
      <c r="D7" s="40">
        <v>747</v>
      </c>
      <c r="E7" s="40">
        <v>527</v>
      </c>
      <c r="F7" s="40">
        <v>178</v>
      </c>
      <c r="G7" s="40">
        <v>7</v>
      </c>
      <c r="H7" s="40">
        <v>69</v>
      </c>
      <c r="I7" s="40">
        <v>23</v>
      </c>
      <c r="J7" s="40">
        <v>48</v>
      </c>
      <c r="K7" s="40">
        <v>14</v>
      </c>
      <c r="L7" s="40">
        <v>46</v>
      </c>
      <c r="M7" s="40">
        <v>22</v>
      </c>
      <c r="N7" s="40">
        <v>131</v>
      </c>
      <c r="O7" s="40">
        <v>38</v>
      </c>
      <c r="P7" s="40">
        <v>49</v>
      </c>
      <c r="Q7" s="40">
        <v>10</v>
      </c>
      <c r="R7" s="185">
        <v>26</v>
      </c>
      <c r="S7" s="185">
        <v>1130</v>
      </c>
      <c r="T7" s="40">
        <v>79</v>
      </c>
      <c r="U7" s="40">
        <v>9</v>
      </c>
      <c r="V7" s="40">
        <v>5</v>
      </c>
      <c r="W7" s="40">
        <v>3</v>
      </c>
      <c r="X7" s="41">
        <v>7882089</v>
      </c>
      <c r="Y7" s="127">
        <f t="shared" si="0"/>
        <v>3065</v>
      </c>
    </row>
    <row r="8" spans="2:25" ht="37.5" customHeight="1">
      <c r="B8" s="378" t="s">
        <v>38</v>
      </c>
      <c r="C8" s="379"/>
      <c r="D8" s="40">
        <v>939</v>
      </c>
      <c r="E8" s="40">
        <v>9</v>
      </c>
      <c r="F8" s="40">
        <v>355</v>
      </c>
      <c r="G8" s="40">
        <v>15</v>
      </c>
      <c r="H8" s="40">
        <v>1</v>
      </c>
      <c r="I8" s="40">
        <v>4</v>
      </c>
      <c r="J8" s="40">
        <v>19</v>
      </c>
      <c r="K8" s="40">
        <v>4</v>
      </c>
      <c r="L8" s="40">
        <v>1</v>
      </c>
      <c r="M8" s="40">
        <v>4</v>
      </c>
      <c r="N8" s="40">
        <v>6</v>
      </c>
      <c r="O8" s="40">
        <v>4</v>
      </c>
      <c r="P8" s="40">
        <v>5</v>
      </c>
      <c r="Q8" s="40">
        <v>0</v>
      </c>
      <c r="R8" s="185">
        <v>0</v>
      </c>
      <c r="S8" s="185">
        <v>7</v>
      </c>
      <c r="T8" s="40">
        <v>73</v>
      </c>
      <c r="U8" s="40">
        <v>37</v>
      </c>
      <c r="V8" s="40">
        <v>1</v>
      </c>
      <c r="W8" s="40">
        <v>2</v>
      </c>
      <c r="X8" s="41">
        <v>2077439</v>
      </c>
      <c r="Y8" s="127">
        <f t="shared" si="0"/>
        <v>1373</v>
      </c>
    </row>
    <row r="9" spans="2:25" ht="37.5" customHeight="1">
      <c r="B9" s="378" t="s">
        <v>39</v>
      </c>
      <c r="C9" s="379"/>
      <c r="D9" s="40">
        <v>12</v>
      </c>
      <c r="E9" s="40">
        <v>3</v>
      </c>
      <c r="F9" s="40">
        <v>2</v>
      </c>
      <c r="G9" s="40">
        <v>7</v>
      </c>
      <c r="H9" s="40">
        <v>16</v>
      </c>
      <c r="I9" s="40">
        <v>2</v>
      </c>
      <c r="J9" s="40">
        <v>0</v>
      </c>
      <c r="K9" s="40">
        <v>0</v>
      </c>
      <c r="L9" s="40">
        <v>1</v>
      </c>
      <c r="M9" s="40">
        <v>1</v>
      </c>
      <c r="N9" s="40">
        <v>2990</v>
      </c>
      <c r="O9" s="40">
        <v>0</v>
      </c>
      <c r="P9" s="40">
        <v>0</v>
      </c>
      <c r="Q9" s="40">
        <v>2</v>
      </c>
      <c r="R9" s="185">
        <v>22</v>
      </c>
      <c r="S9" s="185">
        <v>1</v>
      </c>
      <c r="T9" s="40">
        <v>269</v>
      </c>
      <c r="U9" s="40">
        <v>26</v>
      </c>
      <c r="V9" s="40">
        <v>72</v>
      </c>
      <c r="W9" s="40">
        <v>8</v>
      </c>
      <c r="X9" s="41">
        <v>8620204</v>
      </c>
      <c r="Y9" s="127">
        <f t="shared" si="0"/>
        <v>3059</v>
      </c>
    </row>
    <row r="10" spans="2:25" ht="37.5" customHeight="1">
      <c r="B10" s="378" t="s">
        <v>40</v>
      </c>
      <c r="C10" s="379"/>
      <c r="D10" s="40">
        <v>56</v>
      </c>
      <c r="E10" s="40">
        <v>6</v>
      </c>
      <c r="F10" s="40">
        <v>17</v>
      </c>
      <c r="G10" s="40">
        <v>45</v>
      </c>
      <c r="H10" s="40">
        <v>6</v>
      </c>
      <c r="I10" s="40">
        <v>4</v>
      </c>
      <c r="J10" s="40">
        <v>1</v>
      </c>
      <c r="K10" s="40">
        <v>0</v>
      </c>
      <c r="L10" s="40">
        <v>1</v>
      </c>
      <c r="M10" s="40">
        <v>0</v>
      </c>
      <c r="N10" s="40">
        <v>129</v>
      </c>
      <c r="O10" s="40">
        <v>2</v>
      </c>
      <c r="P10" s="40">
        <v>9</v>
      </c>
      <c r="Q10" s="40">
        <v>3</v>
      </c>
      <c r="R10" s="185">
        <v>9</v>
      </c>
      <c r="S10" s="185">
        <v>6</v>
      </c>
      <c r="T10" s="40">
        <v>18</v>
      </c>
      <c r="U10" s="40">
        <v>1</v>
      </c>
      <c r="V10" s="40">
        <v>3</v>
      </c>
      <c r="W10" s="40">
        <v>0</v>
      </c>
      <c r="X10" s="41">
        <v>1269010</v>
      </c>
      <c r="Y10" s="127">
        <f t="shared" si="0"/>
        <v>294</v>
      </c>
    </row>
    <row r="11" spans="2:25" ht="37.5" customHeight="1">
      <c r="B11" s="378" t="s">
        <v>41</v>
      </c>
      <c r="C11" s="379"/>
      <c r="D11" s="40">
        <v>8</v>
      </c>
      <c r="E11" s="40">
        <v>8</v>
      </c>
      <c r="F11" s="40">
        <v>9</v>
      </c>
      <c r="G11" s="40">
        <v>2</v>
      </c>
      <c r="H11" s="40">
        <v>1</v>
      </c>
      <c r="I11" s="40">
        <v>1</v>
      </c>
      <c r="J11" s="40">
        <v>0</v>
      </c>
      <c r="K11" s="40">
        <v>2</v>
      </c>
      <c r="L11" s="40">
        <v>1</v>
      </c>
      <c r="M11" s="40">
        <v>0</v>
      </c>
      <c r="N11" s="40">
        <v>12</v>
      </c>
      <c r="O11" s="40">
        <v>0</v>
      </c>
      <c r="P11" s="40">
        <v>0</v>
      </c>
      <c r="Q11" s="40">
        <v>1</v>
      </c>
      <c r="R11" s="185">
        <v>1</v>
      </c>
      <c r="S11" s="185">
        <v>4</v>
      </c>
      <c r="T11" s="40">
        <v>3</v>
      </c>
      <c r="U11" s="40">
        <v>0</v>
      </c>
      <c r="V11" s="40">
        <v>0</v>
      </c>
      <c r="W11" s="40">
        <v>1</v>
      </c>
      <c r="X11" s="41">
        <v>98400</v>
      </c>
      <c r="Y11" s="127">
        <f t="shared" si="0"/>
        <v>50</v>
      </c>
    </row>
    <row r="12" spans="2:25" ht="37.5" customHeight="1">
      <c r="B12" s="372" t="s">
        <v>42</v>
      </c>
      <c r="C12" s="373"/>
      <c r="D12" s="40">
        <v>11</v>
      </c>
      <c r="E12" s="40">
        <v>26</v>
      </c>
      <c r="F12" s="40">
        <v>0</v>
      </c>
      <c r="G12" s="40">
        <v>2</v>
      </c>
      <c r="H12" s="40">
        <v>1</v>
      </c>
      <c r="I12" s="40">
        <v>0</v>
      </c>
      <c r="J12" s="40">
        <v>0</v>
      </c>
      <c r="K12" s="40">
        <v>1</v>
      </c>
      <c r="L12" s="40">
        <v>1</v>
      </c>
      <c r="M12" s="40">
        <v>0</v>
      </c>
      <c r="N12" s="40">
        <v>5</v>
      </c>
      <c r="O12" s="40">
        <v>1</v>
      </c>
      <c r="P12" s="40">
        <v>2</v>
      </c>
      <c r="Q12" s="40">
        <v>5</v>
      </c>
      <c r="R12" s="185">
        <v>0</v>
      </c>
      <c r="S12" s="185">
        <v>3</v>
      </c>
      <c r="T12" s="40">
        <v>1</v>
      </c>
      <c r="U12" s="40">
        <v>0</v>
      </c>
      <c r="V12" s="40">
        <v>0</v>
      </c>
      <c r="W12" s="40">
        <v>0</v>
      </c>
      <c r="X12" s="41">
        <v>432500</v>
      </c>
      <c r="Y12" s="127">
        <f t="shared" si="0"/>
        <v>58</v>
      </c>
    </row>
    <row r="13" spans="2:25" ht="37.5" customHeight="1">
      <c r="B13" s="372" t="s">
        <v>93</v>
      </c>
      <c r="C13" s="373"/>
      <c r="D13" s="40">
        <v>16</v>
      </c>
      <c r="E13" s="40">
        <v>0</v>
      </c>
      <c r="F13" s="40">
        <v>8</v>
      </c>
      <c r="G13" s="40">
        <v>0</v>
      </c>
      <c r="H13" s="40">
        <v>6</v>
      </c>
      <c r="I13" s="40">
        <v>2</v>
      </c>
      <c r="J13" s="40">
        <v>0</v>
      </c>
      <c r="K13" s="40">
        <v>1</v>
      </c>
      <c r="L13" s="40">
        <v>0</v>
      </c>
      <c r="M13" s="40">
        <v>0</v>
      </c>
      <c r="N13" s="40">
        <v>4</v>
      </c>
      <c r="O13" s="40">
        <v>0</v>
      </c>
      <c r="P13" s="40">
        <v>2</v>
      </c>
      <c r="Q13" s="40">
        <v>0</v>
      </c>
      <c r="R13" s="185">
        <v>0</v>
      </c>
      <c r="S13" s="185">
        <v>0</v>
      </c>
      <c r="T13" s="40">
        <v>11</v>
      </c>
      <c r="U13" s="40">
        <v>0</v>
      </c>
      <c r="V13" s="40">
        <v>1</v>
      </c>
      <c r="W13" s="40">
        <v>0</v>
      </c>
      <c r="X13" s="41">
        <v>992102</v>
      </c>
      <c r="Y13" s="127">
        <f t="shared" si="0"/>
        <v>39</v>
      </c>
    </row>
    <row r="14" spans="2:25" ht="37.5" customHeight="1">
      <c r="B14" s="372" t="s">
        <v>44</v>
      </c>
      <c r="C14" s="373"/>
      <c r="D14" s="40">
        <v>4</v>
      </c>
      <c r="E14" s="40">
        <v>0</v>
      </c>
      <c r="F14" s="40">
        <v>4</v>
      </c>
      <c r="G14" s="40">
        <v>3</v>
      </c>
      <c r="H14" s="40">
        <v>1</v>
      </c>
      <c r="I14" s="40">
        <v>2</v>
      </c>
      <c r="J14" s="40">
        <v>1</v>
      </c>
      <c r="K14" s="40">
        <v>0</v>
      </c>
      <c r="L14" s="40">
        <v>1</v>
      </c>
      <c r="M14" s="40">
        <v>1</v>
      </c>
      <c r="N14" s="40">
        <v>4</v>
      </c>
      <c r="O14" s="40">
        <v>2</v>
      </c>
      <c r="P14" s="40">
        <v>1</v>
      </c>
      <c r="Q14" s="40">
        <v>0</v>
      </c>
      <c r="R14" s="185">
        <v>1</v>
      </c>
      <c r="S14" s="185">
        <v>3</v>
      </c>
      <c r="T14" s="40">
        <v>1</v>
      </c>
      <c r="U14" s="40">
        <v>0</v>
      </c>
      <c r="V14" s="40">
        <v>0</v>
      </c>
      <c r="W14" s="40">
        <v>0</v>
      </c>
      <c r="X14" s="41">
        <v>662450</v>
      </c>
      <c r="Y14" s="127">
        <f t="shared" si="0"/>
        <v>28</v>
      </c>
    </row>
    <row r="15" spans="2:25" ht="37.5" customHeight="1">
      <c r="B15" s="372" t="s">
        <v>45</v>
      </c>
      <c r="C15" s="373"/>
      <c r="D15" s="40">
        <v>188</v>
      </c>
      <c r="E15" s="40">
        <v>53</v>
      </c>
      <c r="F15" s="40">
        <v>23</v>
      </c>
      <c r="G15" s="40">
        <v>2</v>
      </c>
      <c r="H15" s="40">
        <v>4</v>
      </c>
      <c r="I15" s="40">
        <v>0</v>
      </c>
      <c r="J15" s="40">
        <v>10</v>
      </c>
      <c r="K15" s="40">
        <v>1</v>
      </c>
      <c r="L15" s="40">
        <v>14</v>
      </c>
      <c r="M15" s="40">
        <v>19</v>
      </c>
      <c r="N15" s="40">
        <v>345</v>
      </c>
      <c r="O15" s="40">
        <v>14</v>
      </c>
      <c r="P15" s="40">
        <v>3</v>
      </c>
      <c r="Q15" s="40">
        <v>4</v>
      </c>
      <c r="R15" s="185">
        <v>3</v>
      </c>
      <c r="S15" s="185">
        <v>19</v>
      </c>
      <c r="T15" s="40">
        <v>18</v>
      </c>
      <c r="U15" s="40">
        <v>22</v>
      </c>
      <c r="V15" s="40">
        <v>6</v>
      </c>
      <c r="W15" s="40">
        <v>7</v>
      </c>
      <c r="X15" s="41">
        <v>4067022</v>
      </c>
      <c r="Y15" s="127">
        <f t="shared" si="0"/>
        <v>702</v>
      </c>
    </row>
    <row r="16" spans="2:25" ht="37.5" customHeight="1">
      <c r="B16" s="376" t="s">
        <v>46</v>
      </c>
      <c r="C16" s="377"/>
      <c r="D16" s="40">
        <v>103</v>
      </c>
      <c r="E16" s="40">
        <v>441</v>
      </c>
      <c r="F16" s="40">
        <v>1</v>
      </c>
      <c r="G16" s="40">
        <v>0</v>
      </c>
      <c r="H16" s="40">
        <v>7</v>
      </c>
      <c r="I16" s="40">
        <v>3</v>
      </c>
      <c r="J16" s="40">
        <v>2</v>
      </c>
      <c r="K16" s="40">
        <v>3</v>
      </c>
      <c r="L16" s="40">
        <v>3</v>
      </c>
      <c r="M16" s="40">
        <v>9</v>
      </c>
      <c r="N16" s="40">
        <v>37</v>
      </c>
      <c r="O16" s="40">
        <v>10</v>
      </c>
      <c r="P16" s="40">
        <v>4</v>
      </c>
      <c r="Q16" s="40">
        <v>28</v>
      </c>
      <c r="R16" s="186">
        <v>1</v>
      </c>
      <c r="S16" s="186">
        <v>1609</v>
      </c>
      <c r="T16" s="40">
        <v>19</v>
      </c>
      <c r="U16" s="40">
        <v>1</v>
      </c>
      <c r="V16" s="40">
        <v>0</v>
      </c>
      <c r="W16" s="40">
        <v>0</v>
      </c>
      <c r="X16" s="41">
        <v>502330</v>
      </c>
      <c r="Y16" s="127">
        <f t="shared" si="0"/>
        <v>2261</v>
      </c>
    </row>
    <row r="17" spans="2:25" ht="37.5" customHeight="1" thickBot="1">
      <c r="B17" s="376" t="s">
        <v>218</v>
      </c>
      <c r="C17" s="377"/>
      <c r="D17" s="40">
        <v>12</v>
      </c>
      <c r="E17" s="40">
        <v>3</v>
      </c>
      <c r="F17" s="40">
        <v>2</v>
      </c>
      <c r="G17" s="40">
        <v>0</v>
      </c>
      <c r="H17" s="40">
        <v>0</v>
      </c>
      <c r="I17" s="40">
        <v>3</v>
      </c>
      <c r="J17" s="40">
        <v>0</v>
      </c>
      <c r="K17" s="40">
        <v>0</v>
      </c>
      <c r="L17" s="40">
        <v>3</v>
      </c>
      <c r="M17" s="40">
        <v>0</v>
      </c>
      <c r="N17" s="40">
        <v>18</v>
      </c>
      <c r="O17" s="40">
        <v>2</v>
      </c>
      <c r="P17" s="40">
        <v>2</v>
      </c>
      <c r="Q17" s="40">
        <v>11</v>
      </c>
      <c r="R17" s="186">
        <v>0</v>
      </c>
      <c r="S17" s="186">
        <v>4</v>
      </c>
      <c r="T17" s="40">
        <v>13</v>
      </c>
      <c r="U17" s="40">
        <v>14</v>
      </c>
      <c r="V17" s="40">
        <v>3</v>
      </c>
      <c r="W17" s="40">
        <v>0</v>
      </c>
      <c r="X17" s="41">
        <v>848300</v>
      </c>
      <c r="Y17" s="127">
        <f t="shared" si="0"/>
        <v>60</v>
      </c>
    </row>
    <row r="18" spans="2:25" ht="37.5" customHeight="1" thickBot="1" thickTop="1">
      <c r="B18" s="403" t="s">
        <v>2</v>
      </c>
      <c r="C18" s="404"/>
      <c r="D18" s="217">
        <f>SUM(D5:D17)</f>
        <v>7431</v>
      </c>
      <c r="E18" s="217">
        <f aca="true" t="shared" si="1" ref="E18:X18">SUM(E5:E17)</f>
        <v>2169</v>
      </c>
      <c r="F18" s="217">
        <f t="shared" si="1"/>
        <v>1276</v>
      </c>
      <c r="G18" s="217">
        <f t="shared" si="1"/>
        <v>114</v>
      </c>
      <c r="H18" s="217">
        <f t="shared" si="1"/>
        <v>181</v>
      </c>
      <c r="I18" s="217">
        <f t="shared" si="1"/>
        <v>78</v>
      </c>
      <c r="J18" s="217">
        <f t="shared" si="1"/>
        <v>245</v>
      </c>
      <c r="K18" s="217">
        <f t="shared" si="1"/>
        <v>82</v>
      </c>
      <c r="L18" s="217">
        <f t="shared" si="1"/>
        <v>169</v>
      </c>
      <c r="M18" s="217">
        <f t="shared" si="1"/>
        <v>225</v>
      </c>
      <c r="N18" s="217">
        <f t="shared" si="1"/>
        <v>5115</v>
      </c>
      <c r="O18" s="217">
        <f t="shared" si="1"/>
        <v>249</v>
      </c>
      <c r="P18" s="217">
        <f t="shared" si="1"/>
        <v>245</v>
      </c>
      <c r="Q18" s="217">
        <f t="shared" si="1"/>
        <v>1875</v>
      </c>
      <c r="R18" s="217">
        <f t="shared" si="1"/>
        <v>80</v>
      </c>
      <c r="S18" s="217">
        <f t="shared" si="1"/>
        <v>7456</v>
      </c>
      <c r="T18" s="217">
        <f t="shared" si="1"/>
        <v>736</v>
      </c>
      <c r="U18" s="217">
        <f t="shared" si="1"/>
        <v>271</v>
      </c>
      <c r="V18" s="217">
        <f t="shared" si="1"/>
        <v>118</v>
      </c>
      <c r="W18" s="217">
        <f t="shared" si="1"/>
        <v>30</v>
      </c>
      <c r="X18" s="297">
        <f t="shared" si="1"/>
        <v>170920038</v>
      </c>
      <c r="Y18" s="218">
        <f t="shared" si="0"/>
        <v>26990</v>
      </c>
    </row>
    <row r="19" ht="30" customHeight="1" thickTop="1"/>
    <row r="20" ht="30" customHeight="1"/>
    <row r="21" ht="30" customHeight="1"/>
    <row r="22" ht="30" customHeight="1"/>
  </sheetData>
  <mergeCells count="37">
    <mergeCell ref="B1:Y1"/>
    <mergeCell ref="B8:C8"/>
    <mergeCell ref="Y3:Y4"/>
    <mergeCell ref="K3:K4"/>
    <mergeCell ref="J3:J4"/>
    <mergeCell ref="I3:I4"/>
    <mergeCell ref="S3:S4"/>
    <mergeCell ref="X3:X4"/>
    <mergeCell ref="V3:W3"/>
    <mergeCell ref="P3:P4"/>
    <mergeCell ref="B9:C9"/>
    <mergeCell ref="B10:C10"/>
    <mergeCell ref="B7:C7"/>
    <mergeCell ref="T3:U3"/>
    <mergeCell ref="M3:M4"/>
    <mergeCell ref="D3:D4"/>
    <mergeCell ref="N3:N4"/>
    <mergeCell ref="B5:C5"/>
    <mergeCell ref="C3:C4"/>
    <mergeCell ref="L3:L4"/>
    <mergeCell ref="O3:O4"/>
    <mergeCell ref="R3:R4"/>
    <mergeCell ref="B11:C11"/>
    <mergeCell ref="B6:C6"/>
    <mergeCell ref="Q3:Q4"/>
    <mergeCell ref="B3:B4"/>
    <mergeCell ref="F3:F4"/>
    <mergeCell ref="E3:E4"/>
    <mergeCell ref="H3:H4"/>
    <mergeCell ref="G3:G4"/>
    <mergeCell ref="B18:C18"/>
    <mergeCell ref="B17:C17"/>
    <mergeCell ref="B12:C12"/>
    <mergeCell ref="B14:C14"/>
    <mergeCell ref="B15:C15"/>
    <mergeCell ref="B13:C13"/>
    <mergeCell ref="B16:C16"/>
  </mergeCells>
  <printOptions horizontalCentered="1" verticalCentered="1"/>
  <pageMargins left="0.16" right="0.1968503937007874" top="0.3937007874015748" bottom="0.15748031496062992" header="0.1968503937007874" footer="0.1968503937007874"/>
  <pageSetup fitToHeight="2" fitToWidth="2" horizontalDpi="300" verticalDpi="3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ورقة7"/>
  <dimension ref="B5:O22"/>
  <sheetViews>
    <sheetView rightToLeft="1" workbookViewId="0" topLeftCell="A1">
      <selection activeCell="C4" sqref="C4:V4"/>
    </sheetView>
  </sheetViews>
  <sheetFormatPr defaultColWidth="9.140625" defaultRowHeight="12.75"/>
  <cols>
    <col min="2" max="2" width="17.57421875" style="0" customWidth="1"/>
    <col min="3" max="14" width="7.7109375" style="0" customWidth="1"/>
    <col min="15" max="15" width="11.28125" style="0" customWidth="1"/>
    <col min="16" max="108" width="5.7109375" style="0" customWidth="1"/>
  </cols>
  <sheetData>
    <row r="5" spans="2:15" ht="23.25">
      <c r="B5" s="423" t="s">
        <v>196</v>
      </c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5"/>
    </row>
    <row r="6" ht="16.5" thickBot="1">
      <c r="B6" s="193" t="s">
        <v>148</v>
      </c>
    </row>
    <row r="7" spans="2:15" ht="18.75" thickTop="1">
      <c r="B7" s="66" t="s">
        <v>135</v>
      </c>
      <c r="C7" s="417" t="s">
        <v>136</v>
      </c>
      <c r="D7" s="419" t="s">
        <v>137</v>
      </c>
      <c r="E7" s="419" t="s">
        <v>138</v>
      </c>
      <c r="F7" s="419" t="s">
        <v>139</v>
      </c>
      <c r="G7" s="419" t="s">
        <v>140</v>
      </c>
      <c r="H7" s="419" t="s">
        <v>141</v>
      </c>
      <c r="I7" s="419" t="s">
        <v>142</v>
      </c>
      <c r="J7" s="419" t="s">
        <v>143</v>
      </c>
      <c r="K7" s="419" t="s">
        <v>144</v>
      </c>
      <c r="L7" s="419" t="s">
        <v>145</v>
      </c>
      <c r="M7" s="419" t="s">
        <v>146</v>
      </c>
      <c r="N7" s="419" t="s">
        <v>147</v>
      </c>
      <c r="O7" s="421" t="s">
        <v>2</v>
      </c>
    </row>
    <row r="8" spans="2:15" ht="18.75" thickBot="1">
      <c r="B8" s="67" t="s">
        <v>184</v>
      </c>
      <c r="C8" s="418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2"/>
    </row>
    <row r="9" spans="2:15" ht="26.25" customHeight="1" thickBot="1" thickTop="1">
      <c r="B9" s="195" t="s">
        <v>75</v>
      </c>
      <c r="C9" s="214">
        <v>302</v>
      </c>
      <c r="D9" s="214">
        <v>302</v>
      </c>
      <c r="E9" s="214">
        <v>325</v>
      </c>
      <c r="F9" s="214">
        <v>373</v>
      </c>
      <c r="G9" s="214">
        <v>290</v>
      </c>
      <c r="H9" s="214">
        <v>285</v>
      </c>
      <c r="I9" s="214">
        <v>308</v>
      </c>
      <c r="J9" s="214">
        <v>214</v>
      </c>
      <c r="K9" s="214">
        <v>197</v>
      </c>
      <c r="L9" s="214">
        <v>170</v>
      </c>
      <c r="M9" s="214">
        <v>153</v>
      </c>
      <c r="N9" s="215">
        <v>175</v>
      </c>
      <c r="O9" s="250">
        <f>SUM(C9:N9)</f>
        <v>3094</v>
      </c>
    </row>
    <row r="10" spans="2:15" ht="26.25" customHeight="1" thickBot="1">
      <c r="B10" s="196" t="s">
        <v>76</v>
      </c>
      <c r="C10" s="214">
        <v>450</v>
      </c>
      <c r="D10" s="214">
        <v>473</v>
      </c>
      <c r="E10" s="214">
        <v>475</v>
      </c>
      <c r="F10" s="214">
        <v>484</v>
      </c>
      <c r="G10" s="214">
        <v>608</v>
      </c>
      <c r="H10" s="214">
        <v>729</v>
      </c>
      <c r="I10" s="214">
        <v>734</v>
      </c>
      <c r="J10" s="214">
        <v>608</v>
      </c>
      <c r="K10" s="214">
        <v>453</v>
      </c>
      <c r="L10" s="214">
        <v>473</v>
      </c>
      <c r="M10" s="214">
        <v>447</v>
      </c>
      <c r="N10" s="214">
        <v>554</v>
      </c>
      <c r="O10" s="250">
        <f aca="true" t="shared" si="0" ref="O10:O21">SUM(C10:N10)</f>
        <v>6488</v>
      </c>
    </row>
    <row r="11" spans="2:15" ht="26.25" customHeight="1" thickBot="1">
      <c r="B11" s="196" t="s">
        <v>77</v>
      </c>
      <c r="C11" s="216">
        <v>517</v>
      </c>
      <c r="D11" s="216">
        <v>527</v>
      </c>
      <c r="E11" s="216">
        <v>601</v>
      </c>
      <c r="F11" s="216">
        <v>724</v>
      </c>
      <c r="G11" s="216">
        <v>738</v>
      </c>
      <c r="H11" s="216">
        <v>663</v>
      </c>
      <c r="I11" s="216">
        <v>686</v>
      </c>
      <c r="J11" s="216">
        <v>695</v>
      </c>
      <c r="K11" s="216">
        <v>587</v>
      </c>
      <c r="L11" s="216">
        <v>548</v>
      </c>
      <c r="M11" s="216">
        <v>492</v>
      </c>
      <c r="N11" s="216">
        <v>497</v>
      </c>
      <c r="O11" s="250">
        <f t="shared" si="0"/>
        <v>7275</v>
      </c>
    </row>
    <row r="12" spans="2:15" ht="26.25" customHeight="1" thickBot="1">
      <c r="B12" s="196" t="s">
        <v>78</v>
      </c>
      <c r="C12" s="216">
        <v>79</v>
      </c>
      <c r="D12" s="216">
        <v>76</v>
      </c>
      <c r="E12" s="216">
        <v>77</v>
      </c>
      <c r="F12" s="216">
        <v>63</v>
      </c>
      <c r="G12" s="216">
        <v>100</v>
      </c>
      <c r="H12" s="216">
        <v>83</v>
      </c>
      <c r="I12" s="216">
        <v>87</v>
      </c>
      <c r="J12" s="216">
        <v>77</v>
      </c>
      <c r="K12" s="216">
        <v>85</v>
      </c>
      <c r="L12" s="216">
        <v>78</v>
      </c>
      <c r="M12" s="216">
        <v>44</v>
      </c>
      <c r="N12" s="216">
        <v>40</v>
      </c>
      <c r="O12" s="250">
        <f t="shared" si="0"/>
        <v>889</v>
      </c>
    </row>
    <row r="13" spans="2:15" ht="26.25" customHeight="1" thickBot="1">
      <c r="B13" s="196" t="s">
        <v>79</v>
      </c>
      <c r="C13" s="216">
        <v>72</v>
      </c>
      <c r="D13" s="216">
        <v>123</v>
      </c>
      <c r="E13" s="216">
        <v>125</v>
      </c>
      <c r="F13" s="216">
        <v>106</v>
      </c>
      <c r="G13" s="216">
        <v>134</v>
      </c>
      <c r="H13" s="216">
        <v>136</v>
      </c>
      <c r="I13" s="216">
        <v>143</v>
      </c>
      <c r="J13" s="216">
        <v>104</v>
      </c>
      <c r="K13" s="216">
        <v>112</v>
      </c>
      <c r="L13" s="216">
        <v>97</v>
      </c>
      <c r="M13" s="216">
        <v>90</v>
      </c>
      <c r="N13" s="216">
        <v>108</v>
      </c>
      <c r="O13" s="250">
        <f t="shared" si="0"/>
        <v>1350</v>
      </c>
    </row>
    <row r="14" spans="2:15" ht="26.25" customHeight="1" thickBot="1">
      <c r="B14" s="196" t="s">
        <v>80</v>
      </c>
      <c r="C14" s="216">
        <v>234</v>
      </c>
      <c r="D14" s="216">
        <v>217</v>
      </c>
      <c r="E14" s="216">
        <v>212</v>
      </c>
      <c r="F14" s="216">
        <v>203</v>
      </c>
      <c r="G14" s="216">
        <v>229</v>
      </c>
      <c r="H14" s="216">
        <v>274</v>
      </c>
      <c r="I14" s="216">
        <v>278</v>
      </c>
      <c r="J14" s="216">
        <v>234</v>
      </c>
      <c r="K14" s="216">
        <v>198</v>
      </c>
      <c r="L14" s="216">
        <v>223</v>
      </c>
      <c r="M14" s="216">
        <v>168</v>
      </c>
      <c r="N14" s="216">
        <v>194</v>
      </c>
      <c r="O14" s="250">
        <f t="shared" si="0"/>
        <v>2664</v>
      </c>
    </row>
    <row r="15" spans="2:15" ht="26.25" customHeight="1" thickBot="1">
      <c r="B15" s="196" t="s">
        <v>81</v>
      </c>
      <c r="C15" s="214">
        <v>6</v>
      </c>
      <c r="D15" s="214">
        <v>30</v>
      </c>
      <c r="E15" s="214">
        <v>32</v>
      </c>
      <c r="F15" s="214">
        <v>35</v>
      </c>
      <c r="G15" s="214">
        <v>29</v>
      </c>
      <c r="H15" s="214">
        <v>16</v>
      </c>
      <c r="I15" s="214">
        <v>25</v>
      </c>
      <c r="J15" s="214">
        <v>24</v>
      </c>
      <c r="K15" s="214">
        <v>28</v>
      </c>
      <c r="L15" s="214">
        <v>33</v>
      </c>
      <c r="M15" s="214">
        <v>23</v>
      </c>
      <c r="N15" s="215">
        <v>11</v>
      </c>
      <c r="O15" s="250">
        <f t="shared" si="0"/>
        <v>292</v>
      </c>
    </row>
    <row r="16" spans="2:15" ht="26.25" customHeight="1" thickBot="1">
      <c r="B16" s="196" t="s">
        <v>82</v>
      </c>
      <c r="C16" s="214">
        <v>14</v>
      </c>
      <c r="D16" s="214">
        <v>7</v>
      </c>
      <c r="E16" s="214">
        <v>24</v>
      </c>
      <c r="F16" s="214">
        <v>34</v>
      </c>
      <c r="G16" s="214">
        <v>62</v>
      </c>
      <c r="H16" s="214">
        <v>104</v>
      </c>
      <c r="I16" s="214">
        <v>47</v>
      </c>
      <c r="J16" s="214">
        <v>37</v>
      </c>
      <c r="K16" s="214">
        <v>5</v>
      </c>
      <c r="L16" s="214">
        <v>42</v>
      </c>
      <c r="M16" s="214">
        <v>18</v>
      </c>
      <c r="N16" s="214">
        <v>16</v>
      </c>
      <c r="O16" s="250">
        <f>SUM(C16:N16)</f>
        <v>410</v>
      </c>
    </row>
    <row r="17" spans="2:15" ht="26.25" customHeight="1" thickBot="1">
      <c r="B17" s="196" t="s">
        <v>30</v>
      </c>
      <c r="C17" s="214">
        <v>57</v>
      </c>
      <c r="D17" s="214">
        <v>77</v>
      </c>
      <c r="E17" s="214">
        <v>80</v>
      </c>
      <c r="F17" s="214">
        <v>96</v>
      </c>
      <c r="G17" s="214">
        <v>88</v>
      </c>
      <c r="H17" s="214">
        <v>93</v>
      </c>
      <c r="I17" s="214">
        <v>94</v>
      </c>
      <c r="J17" s="214">
        <v>99</v>
      </c>
      <c r="K17" s="214">
        <v>88</v>
      </c>
      <c r="L17" s="214">
        <v>107</v>
      </c>
      <c r="M17" s="214">
        <v>62</v>
      </c>
      <c r="N17" s="214">
        <v>82</v>
      </c>
      <c r="O17" s="250">
        <f>SUM(C17:N17)</f>
        <v>1023</v>
      </c>
    </row>
    <row r="18" spans="2:15" ht="26.25" customHeight="1" thickBot="1">
      <c r="B18" s="196" t="s">
        <v>83</v>
      </c>
      <c r="C18" s="214">
        <v>93</v>
      </c>
      <c r="D18" s="214">
        <v>85</v>
      </c>
      <c r="E18" s="214">
        <v>86</v>
      </c>
      <c r="F18" s="214">
        <v>91</v>
      </c>
      <c r="G18" s="214">
        <v>107</v>
      </c>
      <c r="H18" s="214">
        <v>101</v>
      </c>
      <c r="I18" s="214">
        <v>136</v>
      </c>
      <c r="J18" s="214">
        <v>92</v>
      </c>
      <c r="K18" s="214">
        <v>108</v>
      </c>
      <c r="L18" s="214">
        <v>121</v>
      </c>
      <c r="M18" s="214">
        <v>81</v>
      </c>
      <c r="N18" s="214">
        <v>95</v>
      </c>
      <c r="O18" s="250">
        <f t="shared" si="0"/>
        <v>1196</v>
      </c>
    </row>
    <row r="19" spans="2:15" ht="26.25" customHeight="1" thickBot="1">
      <c r="B19" s="196" t="s">
        <v>84</v>
      </c>
      <c r="C19" s="216">
        <v>41</v>
      </c>
      <c r="D19" s="216">
        <v>65</v>
      </c>
      <c r="E19" s="216">
        <v>47</v>
      </c>
      <c r="F19" s="216">
        <v>47</v>
      </c>
      <c r="G19" s="216">
        <v>34</v>
      </c>
      <c r="H19" s="216">
        <v>42</v>
      </c>
      <c r="I19" s="216">
        <v>62</v>
      </c>
      <c r="J19" s="216">
        <v>32</v>
      </c>
      <c r="K19" s="216">
        <v>46</v>
      </c>
      <c r="L19" s="216">
        <v>82</v>
      </c>
      <c r="M19" s="216">
        <v>54</v>
      </c>
      <c r="N19" s="216">
        <v>64</v>
      </c>
      <c r="O19" s="250">
        <f t="shared" si="0"/>
        <v>616</v>
      </c>
    </row>
    <row r="20" spans="2:15" ht="26.25" customHeight="1" thickBot="1">
      <c r="B20" s="196" t="s">
        <v>85</v>
      </c>
      <c r="C20" s="216">
        <v>108</v>
      </c>
      <c r="D20" s="216">
        <v>144</v>
      </c>
      <c r="E20" s="216">
        <v>101</v>
      </c>
      <c r="F20" s="216">
        <v>147</v>
      </c>
      <c r="G20" s="216">
        <v>141</v>
      </c>
      <c r="H20" s="216">
        <v>163</v>
      </c>
      <c r="I20" s="216">
        <v>99</v>
      </c>
      <c r="J20" s="216">
        <v>151</v>
      </c>
      <c r="K20" s="216">
        <v>127</v>
      </c>
      <c r="L20" s="216">
        <v>151</v>
      </c>
      <c r="M20" s="216">
        <v>101</v>
      </c>
      <c r="N20" s="216">
        <v>117</v>
      </c>
      <c r="O20" s="250">
        <f t="shared" si="0"/>
        <v>1550</v>
      </c>
    </row>
    <row r="21" spans="2:15" ht="26.25" customHeight="1" thickBot="1">
      <c r="B21" s="197" t="s">
        <v>1</v>
      </c>
      <c r="C21" s="214">
        <v>11</v>
      </c>
      <c r="D21" s="214">
        <v>13</v>
      </c>
      <c r="E21" s="214">
        <v>3</v>
      </c>
      <c r="F21" s="214">
        <v>13</v>
      </c>
      <c r="G21" s="214">
        <v>13</v>
      </c>
      <c r="H21" s="214">
        <v>11</v>
      </c>
      <c r="I21" s="214">
        <v>13</v>
      </c>
      <c r="J21" s="214">
        <v>15</v>
      </c>
      <c r="K21" s="214">
        <v>12</v>
      </c>
      <c r="L21" s="214">
        <v>14</v>
      </c>
      <c r="M21" s="214">
        <v>8</v>
      </c>
      <c r="N21" s="214">
        <v>17</v>
      </c>
      <c r="O21" s="251">
        <f t="shared" si="0"/>
        <v>143</v>
      </c>
    </row>
    <row r="22" spans="2:15" ht="30" customHeight="1" thickBot="1" thickTop="1">
      <c r="B22" s="194" t="s">
        <v>2</v>
      </c>
      <c r="C22" s="252">
        <f>SUM(C9:C21)</f>
        <v>1984</v>
      </c>
      <c r="D22" s="252">
        <f aca="true" t="shared" si="1" ref="D22:N22">SUM(D9:D21)</f>
        <v>2139</v>
      </c>
      <c r="E22" s="252">
        <f t="shared" si="1"/>
        <v>2188</v>
      </c>
      <c r="F22" s="252">
        <f t="shared" si="1"/>
        <v>2416</v>
      </c>
      <c r="G22" s="252">
        <f t="shared" si="1"/>
        <v>2573</v>
      </c>
      <c r="H22" s="252">
        <f t="shared" si="1"/>
        <v>2700</v>
      </c>
      <c r="I22" s="252">
        <f t="shared" si="1"/>
        <v>2712</v>
      </c>
      <c r="J22" s="252">
        <f t="shared" si="1"/>
        <v>2382</v>
      </c>
      <c r="K22" s="252">
        <f t="shared" si="1"/>
        <v>2046</v>
      </c>
      <c r="L22" s="252">
        <f t="shared" si="1"/>
        <v>2139</v>
      </c>
      <c r="M22" s="252">
        <f t="shared" si="1"/>
        <v>1741</v>
      </c>
      <c r="N22" s="252">
        <f t="shared" si="1"/>
        <v>1970</v>
      </c>
      <c r="O22" s="253">
        <f>SUM(O9:O21)</f>
        <v>26990</v>
      </c>
    </row>
    <row r="23" ht="13.5" thickTop="1"/>
  </sheetData>
  <mergeCells count="14">
    <mergeCell ref="O7:O8"/>
    <mergeCell ref="B5:O5"/>
    <mergeCell ref="K7:K8"/>
    <mergeCell ref="L7:L8"/>
    <mergeCell ref="M7:M8"/>
    <mergeCell ref="N7:N8"/>
    <mergeCell ref="G7:G8"/>
    <mergeCell ref="H7:H8"/>
    <mergeCell ref="I7:I8"/>
    <mergeCell ref="J7:J8"/>
    <mergeCell ref="C7:C8"/>
    <mergeCell ref="D7:D8"/>
    <mergeCell ref="E7:E8"/>
    <mergeCell ref="F7:F8"/>
  </mergeCells>
  <printOptions horizontalCentered="1" verticalCentered="1"/>
  <pageMargins left="0.5511811023622047" right="0.5511811023622047" top="0.4724409448818898" bottom="0.4330708661417323" header="0.5118110236220472" footer="0.5905511811023623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usr3</dc:creator>
  <cp:keywords/>
  <dc:description/>
  <cp:lastModifiedBy>Said</cp:lastModifiedBy>
  <cp:lastPrinted>2009-02-18T06:59:45Z</cp:lastPrinted>
  <dcterms:created xsi:type="dcterms:W3CDTF">2000-05-31T09:08:13Z</dcterms:created>
  <dcterms:modified xsi:type="dcterms:W3CDTF">2009-05-09T08:58:26Z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مستند</vt:lpwstr>
  </property>
  <property fmtid="{D5CDD505-2E9C-101B-9397-08002B2CF9AE}" pid="4" name="_dlc_Doc">
    <vt:lpwstr>DVPPC2QZ6HHA-90-59</vt:lpwstr>
  </property>
  <property fmtid="{D5CDD505-2E9C-101B-9397-08002B2CF9AE}" pid="5" name="_dlc_DocIdItemGu">
    <vt:lpwstr>5a85819a-0aa2-4b87-a7fa-2adc9ace1f73</vt:lpwstr>
  </property>
  <property fmtid="{D5CDD505-2E9C-101B-9397-08002B2CF9AE}" pid="6" name="_dlc_DocIdU">
    <vt:lpwstr>http://cd-nic-spi-ap01/Ar/Safety/_layouts/DocIdRedir.aspx?ID=DVPPC2QZ6HHA-90-59, DVPPC2QZ6HHA-90-59</vt:lpwstr>
  </property>
</Properties>
</file>