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drawings/drawing25.xml" ContentType="application/vnd.openxmlformats-officedocument.drawing+xml"/>
  <Override PartName="/xl/chartsheets/sheet7.xml" ContentType="application/vnd.openxmlformats-officedocument.spreadsheetml.chartsheet+xml"/>
  <Override PartName="/xl/drawings/drawing26.xml" ContentType="application/vnd.openxmlformats-officedocument.drawing+xml"/>
  <Override PartName="/xl/chartsheets/sheet8.xml" ContentType="application/vnd.openxmlformats-officedocument.spreadsheetml.chartsheet+xml"/>
  <Override PartName="/xl/drawings/drawing27.xml" ContentType="application/vnd.openxmlformats-officedocument.drawing+xml"/>
  <Override PartName="/xl/chartsheets/sheet9.xml" ContentType="application/vnd.openxmlformats-officedocument.spreadsheetml.chartsheet+xml"/>
  <Override PartName="/xl/drawings/drawing28.xml" ContentType="application/vnd.openxmlformats-officedocument.drawing+xml"/>
  <Override PartName="/xl/chartsheets/sheet10.xml" ContentType="application/vnd.openxmlformats-officedocument.spreadsheetml.chartsheet+xml"/>
  <Override PartName="/xl/drawings/drawing29.xml" ContentType="application/vnd.openxmlformats-officedocument.drawing+xml"/>
  <Override PartName="/xl/chartsheets/sheet11.xml" ContentType="application/vnd.openxmlformats-officedocument.spreadsheetml.chartsheet+xml"/>
  <Override PartName="/xl/drawings/drawing30.xml" ContentType="application/vnd.openxmlformats-officedocument.drawing+xml"/>
  <Override PartName="/xl/chartsheets/sheet12.xml" ContentType="application/vnd.openxmlformats-officedocument.spreadsheetml.chartsheet+xml"/>
  <Override PartName="/xl/drawings/drawing31.xml" ContentType="application/vnd.openxmlformats-officedocument.drawing+xml"/>
  <Override PartName="/xl/chartsheets/sheet13.xml" ContentType="application/vnd.openxmlformats-officedocument.spreadsheetml.chartsheet+xml"/>
  <Override PartName="/xl/drawings/drawing32.xml" ContentType="application/vnd.openxmlformats-officedocument.drawing+xml"/>
  <Override PartName="/xl/worksheets/sheet21.xml" ContentType="application/vnd.openxmlformats-officedocument.spreadsheetml.worksheet+xml"/>
  <Override PartName="/xl/drawings/drawing33.xml" ContentType="application/vnd.openxmlformats-officedocument.drawing+xml"/>
  <Override PartName="/xl/worksheets/sheet22.xml" ContentType="application/vnd.openxmlformats-officedocument.spreadsheetml.worksheet+xml"/>
  <Override PartName="/xl/drawings/drawing34.xml" ContentType="application/vnd.openxmlformats-officedocument.drawing+xml"/>
  <Override PartName="/xl/worksheets/sheet23.xml" ContentType="application/vnd.openxmlformats-officedocument.spreadsheetml.worksheet+xml"/>
  <Override PartName="/xl/drawings/drawing35.xml" ContentType="application/vnd.openxmlformats-officedocument.drawing+xml"/>
  <Override PartName="/xl/worksheets/sheet24.xml" ContentType="application/vnd.openxmlformats-officedocument.spreadsheetml.worksheet+xml"/>
  <Override PartName="/xl/drawings/drawing36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drawings/drawing38.xml" ContentType="application/vnd.openxmlformats-officedocument.drawing+xml"/>
  <Override PartName="/xl/chartsheets/sheet14.xml" ContentType="application/vnd.openxmlformats-officedocument.spreadsheetml.chartsheet+xml"/>
  <Override PartName="/xl/drawings/drawing39.xml" ContentType="application/vnd.openxmlformats-officedocument.drawing+xml"/>
  <Override PartName="/xl/chartsheets/sheet15.xml" ContentType="application/vnd.openxmlformats-officedocument.spreadsheetml.chartsheet+xml"/>
  <Override PartName="/xl/drawings/drawing40.xml" ContentType="application/vnd.openxmlformats-officedocument.drawing+xml"/>
  <Override PartName="/xl/worksheets/sheet27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firstSheet="21" activeTab="23"/>
  </bookViews>
  <sheets>
    <sheet name="1-1" sheetId="1" r:id="rId1"/>
    <sheet name="2-1" sheetId="2" r:id="rId2"/>
    <sheet name="الحريق تصنيف الخسائر البشر (2)" sheetId="3" r:id="rId3"/>
    <sheet name="حريق نوعية " sheetId="4" r:id="rId4"/>
    <sheet name="حريق اسباب" sheetId="5" r:id="rId5"/>
    <sheet name="تقاطع اسباب مع نوعية حريق" sheetId="6" r:id="rId6"/>
    <sheet name="تقاع نوعيه المحترق مع الاسباب" sheetId="7" r:id="rId7"/>
    <sheet name="حريق اشهر" sheetId="8" r:id="rId8"/>
    <sheet name="ن ح مقارنه" sheetId="9" r:id="rId9"/>
    <sheet name="سبب ح مقارنه " sheetId="10" r:id="rId10"/>
    <sheet name="ر خ بشريه حريق" sheetId="11" r:id="rId11"/>
    <sheet name="رسم خ مادية حريق" sheetId="12" r:id="rId12"/>
    <sheet name="رسم الحريق عمليات مناطق" sheetId="13" r:id="rId13"/>
    <sheet name="رســم 1-5" sheetId="14" r:id="rId14"/>
    <sheet name="رسم اهم النوعيات" sheetId="15" r:id="rId15"/>
    <sheet name="رسم ح شهر" sheetId="16" r:id="rId16"/>
    <sheet name="1-2" sheetId="17" r:id="rId17"/>
    <sheet name="2-2" sheetId="18" r:id="rId18"/>
    <sheet name="الانقاذ تصنيف الخسائر البشر (3)" sheetId="19" r:id="rId19"/>
    <sheet name="انقاذ نوعية" sheetId="20" r:id="rId20"/>
    <sheet name="انقاذ اسباب " sheetId="21" r:id="rId21"/>
    <sheet name="الوفيات والاصابات لنوعية المنقذ" sheetId="22" r:id="rId22"/>
    <sheet name="الوفيات والاصابات لأسباب الانقا" sheetId="23" r:id="rId23"/>
    <sheet name="انقاذ اشهر" sheetId="24" r:id="rId24"/>
    <sheet name="نوعية إنقاذ مقارنة" sheetId="25" r:id="rId25"/>
    <sheet name="سبب انقاذ مقارنه  " sheetId="26" r:id="rId26"/>
    <sheet name="رسم نوعية المنقذ" sheetId="27" r:id="rId27"/>
    <sheet name="الانقاذ" sheetId="28" r:id="rId28"/>
    <sheet name="ر شهر انقاذ" sheetId="29" r:id="rId29"/>
    <sheet name="ر خ بشريه 11 انقاذ" sheetId="30" r:id="rId30"/>
    <sheet name="ر ع انقاذ" sheetId="31" r:id="rId31"/>
    <sheet name="ر خ انقاذ" sheetId="32" r:id="rId32"/>
    <sheet name="رسم اسباب الانقاذ" sheetId="33" r:id="rId33"/>
    <sheet name="1-3" sheetId="34" r:id="rId34"/>
    <sheet name="الاسعاف  الوفيات والاصابات" sheetId="35" r:id="rId35"/>
    <sheet name="اسعاف نوعية" sheetId="36" r:id="rId36"/>
    <sheet name="اسعاف اسباب" sheetId="37" r:id="rId37"/>
    <sheet name="اسعاف سبب ونوعية" sheetId="38" r:id="rId38"/>
    <sheet name="إسعاف اشهر" sheetId="39" r:id="rId39"/>
    <sheet name="رسم 3-4" sheetId="40" r:id="rId40"/>
    <sheet name="رسم (3-3)" sheetId="41" r:id="rId41"/>
    <sheet name="الاتحاه العام" sheetId="42" r:id="rId42"/>
  </sheets>
  <definedNames>
    <definedName name="_xlnm.Print_Area" localSheetId="33">'1-3'!$B$4:$E$27</definedName>
    <definedName name="_xlnm.Print_Area" localSheetId="35">'اسعاف نوعية'!$B$1:$L$17</definedName>
    <definedName name="_xlnm.Print_Area" localSheetId="34">'الاسعاف  الوفيات والاصابات'!$A$4:$J$38</definedName>
    <definedName name="_xlnm.Print_Area" localSheetId="38">'إسعاف اشهر'!$B$6:$O$23</definedName>
  </definedNames>
  <calcPr fullCalcOnLoad="1"/>
</workbook>
</file>

<file path=xl/sharedStrings.xml><?xml version="1.0" encoding="utf-8"?>
<sst xmlns="http://schemas.openxmlformats.org/spreadsheetml/2006/main" count="694" uniqueCount="219">
  <si>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</si>
  <si>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</si>
  <si>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</si>
  <si>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</si>
  <si>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</si>
  <si>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</si>
  <si>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</si>
  <si>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</si>
  <si>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</si>
  <si>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</si>
  <si>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</si>
  <si>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</si>
  <si>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</si>
  <si>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</si>
  <si>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</si>
  <si>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</si>
  <si>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</si>
  <si>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</si>
  <si>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</si>
  <si>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</si>
  <si>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</si>
  <si>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</si>
  <si>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</si>
  <si>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</si>
  <si>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</si>
  <si>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</si>
  <si>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</si>
  <si>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</si>
  <si>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</si>
  <si>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</si>
  <si>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</si>
  <si>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</si>
  <si>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</si>
  <si>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</si>
  <si>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</si>
  <si>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</si>
  <si>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</si>
  <si>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</si>
  <si>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</si>
  <si>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</si>
  <si>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</si>
  <si>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</si>
  <si>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</si>
  <si>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</si>
  <si>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</si>
  <si>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</si>
  <si>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</si>
  <si>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</si>
  <si>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</si>
  <si>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</si>
  <si>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</si>
  <si>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</si>
  <si>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</si>
  <si>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</si>
  <si>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</si>
  <si>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</si>
  <si>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</si>
  <si>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</si>
  <si>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</si>
  <si>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</si>
  <si>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</si>
  <si>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</si>
  <si>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</si>
  <si>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</si>
  <si>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</si>
  <si>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</si>
  <si>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</si>
  <si>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</si>
  <si>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</si>
  <si>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</si>
  <si>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</si>
  <si>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</si>
  <si>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</si>
  <si>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</si>
  <si>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</si>
  <si>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</si>
  <si>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</si>
  <si>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</si>
  <si>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</si>
  <si>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</si>
  <si>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</si>
  <si>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</si>
  <si>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</si>
  <si>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</si>
  <si>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</si>
  <si>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</si>
  <si>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</si>
  <si>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</si>
  <si>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</si>
  <si>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</si>
  <si>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</si>
  <si>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</si>
  <si>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</si>
  <si>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عبث اطفال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</si>
  <si>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</si>
  <si>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</si>
  <si>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</si>
  <si>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</si>
  <si>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</si>
  <si>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</si>
  <si>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</si>
  <si>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</si>
  <si>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</si>
  <si>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</si>
  <si>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</si>
  <si>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</si>
  <si>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</si>
  <si>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</si>
  <si>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</si>
  <si>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</si>
  <si>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</si>
  <si>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</si>
  <si>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</si>
  <si>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</si>
  <si>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</si>
  <si>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</si>
  <si>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</si>
  <si>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</si>
  <si>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</si>
  <si>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</si>
  <si>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</si>
  <si>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</si>
  <si>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</si>
  <si>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</si>
  <si>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</si>
  <si>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</si>
  <si>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</si>
  <si>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</si>
  <si>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</si>
  <si>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</si>
  <si>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</si>
  <si>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</si>
  <si>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</si>
  <si>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</si>
  <si>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</si>
  <si>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</si>
  <si>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</si>
  <si>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</si>
  <si>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</si>
  <si>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</si>
  <si>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</si>
  <si>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</si>
  <si>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</si>
  <si>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</si>
  <si>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</si>
  <si>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</si>
  <si>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</si>
  <si>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</si>
  <si>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</si>
  <si>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</si>
  <si>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</si>
  <si>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</si>
  <si>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</si>
  <si>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</si>
  <si>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</si>
  <si>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</si>
  <si>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</si>
  <si>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</si>
  <si>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</si>
  <si>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</si>
  <si>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</si>
  <si>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1424 هـ</t>
  </si>
  <si>
    <t>العمليات</t>
  </si>
  <si>
    <t>الحريق</t>
  </si>
  <si>
    <t>الإنقاذ</t>
  </si>
  <si>
    <t>الإسعاف</t>
  </si>
  <si>
    <t>1425 هـ</t>
  </si>
  <si>
    <t>1426 هـ</t>
  </si>
  <si>
    <t>الإنفجار الغازي او الغباري</t>
  </si>
  <si>
    <t>الالتماس الكهربائي</t>
  </si>
  <si>
    <t>الوحدات الكهربائيه</t>
  </si>
  <si>
    <t>1427هـ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</si>
  <si>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</si>
  <si>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</si>
  <si>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</si>
  <si>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</si>
  <si>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</si>
  <si>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</si>
  <si>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</si>
  <si>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</si>
  <si>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</si>
  <si>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</si>
  <si>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</si>
  <si>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جدول يوضح مقارنة لعمليات اطفاء حوادث الحريق والخسائر البشرية والمادية  لعامي 1428/1427 هـ</t>
  </si>
  <si>
    <t>1428هـ</t>
  </si>
  <si>
    <t>جدول يوضح مقارنة عمليات إطفاء حوادث الحريق  والخسائر  البشرية والماديه  ونسبة التغير لعامي 1427 / 1428 هـ موزعة على المناطق</t>
  </si>
  <si>
    <t>جدول يوضح  عمليات اطفاء حوادث الحريق حسب مسببات الحوادث خلال عام 1428 هـ موزعة على المناطق</t>
  </si>
  <si>
    <t>جدول يوضح  عمليات اطفاء حوادث الحريق حسب نوع المحترق لعام 1428 هـ موزعة على المناطق</t>
  </si>
  <si>
    <t xml:space="preserve">جدول يوضح الخسائر البشرية في حوادث الحريق لعام 1428 هـ موزعه على المناطق </t>
  </si>
  <si>
    <t>جدول يوضح نوعية المحترق موزعة حسب اسباب حوادث الحريق لعام 1428 هـ</t>
  </si>
  <si>
    <t>جدول يوضح اسباب حوادث الحريق موزعة حسب نوعبة المحترق لعام 1428 هـ</t>
  </si>
  <si>
    <t>جدول يوضح مقارنة ونسبة التغير في نوعية المحترق لحوادث الحريق لعامي 1427/ 1428 هـ</t>
  </si>
  <si>
    <t>جدول يوضح مقارنة ونسبة التغير لأسباب حوادث الحريق لعامي 1427 / 1428 هـ</t>
  </si>
  <si>
    <t>جدول يوضح عمليات اطفاء حوادث الحريق خلال عام 1428 هـ موزعة على المناطق حسب الأشهر</t>
  </si>
  <si>
    <t>جدول يوضح عمليات الأنقاذ والخسائر البشرية والمادية  لعامي 1428/1427 هـ</t>
  </si>
  <si>
    <t>جدول يوضح توزيع عمليات الأنقاذ والخسائر البشرية والماديه  ونسبة التغير لعامي 1427 /1428هـ حسب المناطق</t>
  </si>
  <si>
    <t>جدول يوضح  عمليات الأنقاذ حسب الاسباب خلال عام 1428 هـ موزعة على المناطق</t>
  </si>
  <si>
    <t>جدول يوضح  عمليات الأنقاذ حسب نوع العملية خلال عام 1428 هـ  موزعة على المناطق</t>
  </si>
  <si>
    <t xml:space="preserve">جدول يوضح  الخسائر البشرية  والمادية لعمليات الأنقاذ لعام 1428هـ موزعة حسب الأسباب  </t>
  </si>
  <si>
    <t>جدول يوضح  الخسائر البشرية ( ذكر - أنثى ) لعمليات الأنقاذ موزعة على المناطق خلال عام 1428 هـ</t>
  </si>
  <si>
    <t>رسم بياني يوضح الخسائر البشريه لعمليات الانقاذ حسب الاسباب  لعام 1428 هـ</t>
  </si>
  <si>
    <t>جدول يوضح مقارنة ونسبة التغير لأسباب عمليات الانقاذ لعامي 1427 / 1428 هـ</t>
  </si>
  <si>
    <t xml:space="preserve">جدول يوضح  الخسائر البشرية  والمادية لعمليات الأنقاذ لعام 1428هـ موزعة حسب النوعية  </t>
  </si>
  <si>
    <t>رسم بياني يوضح الخسائر البشريه لعمليات الانقاذ حسب النوعية  لعام 1428 هـ</t>
  </si>
  <si>
    <t>جدول   يوضح مقارنة لعمليات الاسعاف والخسائر البشرية ونسبة التغير لعامي 1427 / 1428 هـ موزعة على المناطق</t>
  </si>
  <si>
    <t>جدول يوضح أسباب ونوعية الخدمة الاسعافيه المقدمة لعام 1428 هـ</t>
  </si>
  <si>
    <t>جدول يوضح  عمليات الخدمة الأسعافية المقدمه حسب الأسباب موزعة على المناطق  لعام 1428 هـ</t>
  </si>
  <si>
    <t xml:space="preserve">جدول يوضح  عمليات الأسعاف حسب نوعية الخدمة الاسعافيه المقدمة موزعة على المناطق لعام 1428 هـ </t>
  </si>
  <si>
    <t>جدول يوضح الإتجاه العام لحوادث الحريق وعمليات الإنقاذ والإسعاف من عام 1424 هـ حتى عام 1428 هـ</t>
  </si>
  <si>
    <t>جدول يوضح  عمليات الانقـــــــاذ خلال عام 1428 هـ موزعة على المناطق حسب الأشهر</t>
  </si>
  <si>
    <t>جدول يوضح  عمليات الاسعاف خلال عام 1428 هـ موزعة على المناطق حسب الأشهر</t>
  </si>
  <si>
    <t>إصابة</t>
  </si>
  <si>
    <t>إصابات</t>
  </si>
  <si>
    <t>جدول ( 3-6 )</t>
  </si>
  <si>
    <t xml:space="preserve">جدول يوضح مقارنة لعمليات الأسعاف والخسائر البشرية لعامي1427 هـ / 1428هـ </t>
  </si>
  <si>
    <t>المنطقة</t>
  </si>
  <si>
    <t>المنطقه</t>
  </si>
  <si>
    <t>رسم بياني يوضح توزيع الخسائر البشرية في حوادث الحريق لعام 1428 هـ  على المناطق</t>
  </si>
  <si>
    <t>رسم بياني يوضح الخسائر البشريه لعمليات الانقاذ لعام 1428 هـ موزعة على المناطق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</si>
</sst>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sz val="21"/>
      <name val="Arial"/>
      <family val="0"/>
    </font>
    <font>
      <sz val="27.5"/>
      <name val="Arial"/>
      <family val="0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7.75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20.5"/>
      <name val="Arial"/>
      <family val="2"/>
    </font>
    <font>
      <b/>
      <sz val="20.25"/>
      <name val="Arial"/>
      <family val="2"/>
    </font>
    <font>
      <b/>
      <sz val="15.7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2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vertAlign val="superscript"/>
      <sz val="14"/>
      <name val="Arial"/>
      <family val="2"/>
    </font>
    <font>
      <sz val="5.5"/>
      <name val="Arial"/>
      <family val="0"/>
    </font>
    <font>
      <b/>
      <sz val="11.75"/>
      <name val="Arial"/>
      <family val="2"/>
    </font>
    <font>
      <sz val="16"/>
      <name val="Arial"/>
      <family val="2"/>
    </font>
    <font>
      <b/>
      <sz val="9.75"/>
      <name val="Arial"/>
      <family val="2"/>
    </font>
    <font>
      <b/>
      <sz val="10.5"/>
      <name val="Arial"/>
      <family val="2"/>
    </font>
    <font>
      <b/>
      <i/>
      <u val="single"/>
      <sz val="14"/>
      <name val="Arial"/>
      <family val="2"/>
    </font>
    <font>
      <sz val="9.75"/>
      <name val="Arial"/>
      <family val="0"/>
    </font>
    <font>
      <b/>
      <sz val="13.75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14.75"/>
      <name val="Arial"/>
      <family val="2"/>
    </font>
    <font>
      <b/>
      <sz val="6.25"/>
      <name val="Arial"/>
      <family val="2"/>
    </font>
    <font>
      <b/>
      <sz val="13"/>
      <color indexed="8"/>
      <name val="Arial"/>
      <family val="2"/>
    </font>
    <font>
      <b/>
      <vertAlign val="subscript"/>
      <sz val="24"/>
      <color indexed="8"/>
      <name val="Albertus Medium"/>
      <family val="2"/>
    </font>
    <font>
      <b/>
      <vertAlign val="subscript"/>
      <sz val="22"/>
      <color indexed="8"/>
      <name val="Arial"/>
      <family val="2"/>
    </font>
    <font>
      <b/>
      <vertAlign val="subscript"/>
      <sz val="2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thin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thin">
        <color indexed="8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22" fillId="6" borderId="2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3" fillId="7" borderId="2" xfId="0" applyFont="1" applyFill="1" applyBorder="1" applyAlignment="1">
      <alignment horizontal="center" vertical="center" readingOrder="2"/>
    </xf>
    <xf numFmtId="0" fontId="23" fillId="7" borderId="3" xfId="0" applyFont="1" applyFill="1" applyBorder="1" applyAlignment="1">
      <alignment horizontal="center" vertical="center" readingOrder="2"/>
    </xf>
    <xf numFmtId="0" fontId="22" fillId="8" borderId="4" xfId="0" applyFont="1" applyFill="1" applyBorder="1" applyAlignment="1">
      <alignment horizontal="center" vertical="center" readingOrder="2"/>
    </xf>
    <xf numFmtId="0" fontId="23" fillId="9" borderId="5" xfId="0" applyFont="1" applyFill="1" applyBorder="1" applyAlignment="1">
      <alignment horizontal="center" vertical="center" readingOrder="2"/>
    </xf>
    <xf numFmtId="0" fontId="23" fillId="9" borderId="6" xfId="0" applyFont="1" applyFill="1" applyBorder="1" applyAlignment="1">
      <alignment horizontal="center" vertical="center" readingOrder="2"/>
    </xf>
    <xf numFmtId="0" fontId="15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 vertical="center" readingOrder="2"/>
    </xf>
    <xf numFmtId="0" fontId="23" fillId="5" borderId="9" xfId="0" applyFont="1" applyFill="1" applyBorder="1" applyAlignment="1">
      <alignment horizontal="center" vertical="center" readingOrder="2"/>
    </xf>
    <xf numFmtId="0" fontId="23" fillId="11" borderId="10" xfId="0" applyFont="1" applyFill="1" applyBorder="1" applyAlignment="1">
      <alignment horizontal="center" vertical="center" readingOrder="2"/>
    </xf>
    <xf numFmtId="0" fontId="23" fillId="11" borderId="11" xfId="0" applyFont="1" applyFill="1" applyBorder="1" applyAlignment="1">
      <alignment horizontal="center" vertical="center" readingOrder="2"/>
    </xf>
    <xf numFmtId="0" fontId="23" fillId="10" borderId="12" xfId="0" applyFont="1" applyFill="1" applyBorder="1" applyAlignment="1">
      <alignment horizontal="center" vertical="center" readingOrder="2"/>
    </xf>
    <xf numFmtId="0" fontId="23" fillId="5" borderId="13" xfId="0" applyFont="1" applyFill="1" applyBorder="1" applyAlignment="1">
      <alignment horizontal="center" vertical="center" readingOrder="2"/>
    </xf>
    <xf numFmtId="0" fontId="23" fillId="11" borderId="14" xfId="0" applyFont="1" applyFill="1" applyBorder="1" applyAlignment="1">
      <alignment horizontal="center" vertical="center" readingOrder="2"/>
    </xf>
    <xf numFmtId="0" fontId="23" fillId="11" borderId="15" xfId="0" applyFont="1" applyFill="1" applyBorder="1" applyAlignment="1">
      <alignment horizontal="center" vertical="center" readingOrder="2"/>
    </xf>
    <xf numFmtId="0" fontId="23" fillId="10" borderId="16" xfId="0" applyFont="1" applyFill="1" applyBorder="1" applyAlignment="1">
      <alignment horizontal="center" vertical="center" readingOrder="2"/>
    </xf>
    <xf numFmtId="9" fontId="23" fillId="5" borderId="16" xfId="0" applyNumberFormat="1" applyFont="1" applyFill="1" applyBorder="1" applyAlignment="1">
      <alignment horizontal="center" vertical="center" readingOrder="2"/>
    </xf>
    <xf numFmtId="9" fontId="23" fillId="11" borderId="16" xfId="0" applyNumberFormat="1" applyFont="1" applyFill="1" applyBorder="1" applyAlignment="1">
      <alignment horizontal="center" vertical="center" readingOrder="2"/>
    </xf>
    <xf numFmtId="0" fontId="24" fillId="0" borderId="0" xfId="0" applyFont="1" applyAlignment="1">
      <alignment horizontal="center" vertical="center"/>
    </xf>
    <xf numFmtId="0" fontId="22" fillId="6" borderId="1" xfId="0" applyFont="1" applyFill="1" applyBorder="1" applyAlignment="1">
      <alignment horizontal="center" vertical="center" readingOrder="2"/>
    </xf>
    <xf numFmtId="0" fontId="23" fillId="7" borderId="17" xfId="0" applyFont="1" applyFill="1" applyBorder="1" applyAlignment="1">
      <alignment horizontal="center" vertical="center" readingOrder="2"/>
    </xf>
    <xf numFmtId="9" fontId="23" fillId="12" borderId="17" xfId="0" applyNumberFormat="1" applyFont="1" applyFill="1" applyBorder="1" applyAlignment="1">
      <alignment horizontal="center" vertical="center" readingOrder="2"/>
    </xf>
    <xf numFmtId="9" fontId="23" fillId="12" borderId="18" xfId="0" applyNumberFormat="1" applyFont="1" applyFill="1" applyBorder="1" applyAlignment="1">
      <alignment horizontal="center" vertical="center" readingOrder="2"/>
    </xf>
    <xf numFmtId="0" fontId="22" fillId="13" borderId="1" xfId="0" applyFont="1" applyFill="1" applyBorder="1" applyAlignment="1">
      <alignment horizontal="center" vertical="center" readingOrder="2"/>
    </xf>
    <xf numFmtId="0" fontId="23" fillId="13" borderId="1" xfId="0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readingOrder="2"/>
    </xf>
    <xf numFmtId="0" fontId="0" fillId="0" borderId="24" xfId="0" applyBorder="1" applyAlignment="1">
      <alignment horizontal="right" vertical="center" readingOrder="2"/>
    </xf>
    <xf numFmtId="0" fontId="4" fillId="14" borderId="19" xfId="0" applyFont="1" applyFill="1" applyBorder="1" applyAlignment="1">
      <alignment horizontal="center" vertical="center" readingOrder="2"/>
    </xf>
    <xf numFmtId="0" fontId="4" fillId="14" borderId="25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7" fillId="3" borderId="26" xfId="0" applyFont="1" applyFill="1" applyBorder="1" applyAlignment="1">
      <alignment horizontal="center" vertical="center" readingOrder="2"/>
    </xf>
    <xf numFmtId="0" fontId="27" fillId="3" borderId="27" xfId="0" applyFont="1" applyFill="1" applyBorder="1" applyAlignment="1">
      <alignment horizontal="center" vertical="center" readingOrder="2"/>
    </xf>
    <xf numFmtId="0" fontId="27" fillId="3" borderId="28" xfId="0" applyFont="1" applyFill="1" applyBorder="1" applyAlignment="1">
      <alignment horizontal="center" vertical="center" readingOrder="2"/>
    </xf>
    <xf numFmtId="0" fontId="27" fillId="3" borderId="29" xfId="0" applyFont="1" applyFill="1" applyBorder="1" applyAlignment="1">
      <alignment horizontal="center" vertical="center" readingOrder="2"/>
    </xf>
    <xf numFmtId="0" fontId="32" fillId="5" borderId="26" xfId="0" applyFont="1" applyFill="1" applyBorder="1" applyAlignment="1">
      <alignment horizontal="center" vertical="center" readingOrder="2"/>
    </xf>
    <xf numFmtId="0" fontId="32" fillId="5" borderId="27" xfId="0" applyFont="1" applyFill="1" applyBorder="1" applyAlignment="1">
      <alignment horizontal="center" vertical="center" readingOrder="2"/>
    </xf>
    <xf numFmtId="0" fontId="32" fillId="5" borderId="28" xfId="0" applyFont="1" applyFill="1" applyBorder="1" applyAlignment="1">
      <alignment horizontal="center" vertical="center" readingOrder="2"/>
    </xf>
    <xf numFmtId="0" fontId="32" fillId="5" borderId="29" xfId="0" applyFont="1" applyFill="1" applyBorder="1" applyAlignment="1">
      <alignment horizontal="center" vertical="center" readingOrder="2"/>
    </xf>
    <xf numFmtId="0" fontId="32" fillId="5" borderId="30" xfId="0" applyFont="1" applyFill="1" applyBorder="1" applyAlignment="1">
      <alignment horizontal="center" vertical="center" readingOrder="2"/>
    </xf>
    <xf numFmtId="0" fontId="32" fillId="5" borderId="31" xfId="0" applyFont="1" applyFill="1" applyBorder="1" applyAlignment="1">
      <alignment horizontal="center" vertical="center" readingOrder="2"/>
    </xf>
    <xf numFmtId="0" fontId="32" fillId="5" borderId="32" xfId="0" applyFont="1" applyFill="1" applyBorder="1" applyAlignment="1">
      <alignment horizontal="center" vertical="center" readingOrder="2"/>
    </xf>
    <xf numFmtId="0" fontId="0" fillId="15" borderId="33" xfId="0" applyFill="1" applyBorder="1" applyAlignment="1">
      <alignment/>
    </xf>
    <xf numFmtId="0" fontId="18" fillId="15" borderId="34" xfId="0" applyFont="1" applyFill="1" applyBorder="1" applyAlignment="1">
      <alignment horizontal="center" vertical="center" readingOrder="2"/>
    </xf>
    <xf numFmtId="0" fontId="18" fillId="15" borderId="35" xfId="0" applyFont="1" applyFill="1" applyBorder="1" applyAlignment="1">
      <alignment horizontal="center" vertical="center" readingOrder="2"/>
    </xf>
    <xf numFmtId="0" fontId="0" fillId="15" borderId="23" xfId="0" applyFill="1" applyBorder="1" applyAlignment="1">
      <alignment/>
    </xf>
    <xf numFmtId="0" fontId="18" fillId="5" borderId="10" xfId="0" applyFont="1" applyFill="1" applyBorder="1" applyAlignment="1">
      <alignment horizontal="center" vertical="center" readingOrder="2"/>
    </xf>
    <xf numFmtId="0" fontId="18" fillId="5" borderId="29" xfId="0" applyFont="1" applyFill="1" applyBorder="1" applyAlignment="1">
      <alignment horizontal="center" vertical="center" readingOrder="2"/>
    </xf>
    <xf numFmtId="0" fontId="18" fillId="5" borderId="14" xfId="0" applyFont="1" applyFill="1" applyBorder="1" applyAlignment="1">
      <alignment horizontal="center" vertical="center" readingOrder="2"/>
    </xf>
    <xf numFmtId="0" fontId="18" fillId="5" borderId="31" xfId="0" applyFont="1" applyFill="1" applyBorder="1" applyAlignment="1">
      <alignment horizontal="center" vertical="center" readingOrder="2"/>
    </xf>
    <xf numFmtId="0" fontId="4" fillId="16" borderId="36" xfId="0" applyFont="1" applyFill="1" applyBorder="1" applyAlignment="1">
      <alignment horizontal="left" vertical="center"/>
    </xf>
    <xf numFmtId="0" fontId="4" fillId="16" borderId="37" xfId="0" applyFont="1" applyFill="1" applyBorder="1" applyAlignment="1">
      <alignment horizontal="right" vertical="center"/>
    </xf>
    <xf numFmtId="0" fontId="4" fillId="17" borderId="36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right" vertical="center"/>
    </xf>
    <xf numFmtId="0" fontId="27" fillId="3" borderId="38" xfId="0" applyFont="1" applyFill="1" applyBorder="1" applyAlignment="1">
      <alignment horizontal="center" vertical="center" readingOrder="2"/>
    </xf>
    <xf numFmtId="0" fontId="27" fillId="3" borderId="39" xfId="0" applyFont="1" applyFill="1" applyBorder="1" applyAlignment="1">
      <alignment horizontal="center" vertical="center" readingOrder="2"/>
    </xf>
    <xf numFmtId="0" fontId="27" fillId="3" borderId="18" xfId="0" applyFont="1" applyFill="1" applyBorder="1" applyAlignment="1">
      <alignment horizontal="center" vertical="center" readingOrder="2"/>
    </xf>
    <xf numFmtId="0" fontId="18" fillId="12" borderId="40" xfId="0" applyFont="1" applyFill="1" applyBorder="1" applyAlignment="1">
      <alignment horizontal="center" vertical="center" readingOrder="2"/>
    </xf>
    <xf numFmtId="0" fontId="18" fillId="3" borderId="40" xfId="0" applyFont="1" applyFill="1" applyBorder="1" applyAlignment="1">
      <alignment horizontal="center" vertical="center" readingOrder="2"/>
    </xf>
    <xf numFmtId="0" fontId="18" fillId="12" borderId="41" xfId="0" applyFont="1" applyFill="1" applyBorder="1" applyAlignment="1">
      <alignment horizontal="center" vertical="center" readingOrder="2"/>
    </xf>
    <xf numFmtId="0" fontId="18" fillId="3" borderId="42" xfId="0" applyFont="1" applyFill="1" applyBorder="1" applyAlignment="1">
      <alignment horizontal="center" vertical="center" readingOrder="2"/>
    </xf>
    <xf numFmtId="9" fontId="18" fillId="5" borderId="42" xfId="0" applyNumberFormat="1" applyFont="1" applyFill="1" applyBorder="1" applyAlignment="1">
      <alignment horizontal="center" vertical="center" readingOrder="2"/>
    </xf>
    <xf numFmtId="0" fontId="18" fillId="12" borderId="43" xfId="0" applyFont="1" applyFill="1" applyBorder="1" applyAlignment="1">
      <alignment horizontal="center" vertical="center" readingOrder="2"/>
    </xf>
    <xf numFmtId="0" fontId="18" fillId="3" borderId="44" xfId="0" applyFont="1" applyFill="1" applyBorder="1" applyAlignment="1">
      <alignment horizontal="center" vertical="center" readingOrder="2"/>
    </xf>
    <xf numFmtId="9" fontId="18" fillId="5" borderId="44" xfId="0" applyNumberFormat="1" applyFont="1" applyFill="1" applyBorder="1" applyAlignment="1">
      <alignment horizontal="center" vertical="center" readingOrder="2"/>
    </xf>
    <xf numFmtId="0" fontId="18" fillId="3" borderId="45" xfId="0" applyFont="1" applyFill="1" applyBorder="1" applyAlignment="1">
      <alignment horizontal="center" vertical="center" readingOrder="2"/>
    </xf>
    <xf numFmtId="9" fontId="18" fillId="5" borderId="45" xfId="0" applyNumberFormat="1" applyFont="1" applyFill="1" applyBorder="1" applyAlignment="1">
      <alignment horizontal="center" vertical="center" readingOrder="2"/>
    </xf>
    <xf numFmtId="0" fontId="18" fillId="12" borderId="46" xfId="0" applyFont="1" applyFill="1" applyBorder="1" applyAlignment="1">
      <alignment horizontal="center" vertical="center" readingOrder="2"/>
    </xf>
    <xf numFmtId="0" fontId="18" fillId="3" borderId="47" xfId="0" applyFont="1" applyFill="1" applyBorder="1" applyAlignment="1">
      <alignment horizontal="center" vertical="center" readingOrder="2"/>
    </xf>
    <xf numFmtId="0" fontId="4" fillId="8" borderId="48" xfId="0" applyFont="1" applyFill="1" applyBorder="1" applyAlignment="1">
      <alignment horizontal="center" vertical="center" readingOrder="2"/>
    </xf>
    <xf numFmtId="0" fontId="18" fillId="3" borderId="1" xfId="0" applyFont="1" applyFill="1" applyBorder="1" applyAlignment="1">
      <alignment horizontal="center" vertical="center" readingOrder="2"/>
    </xf>
    <xf numFmtId="9" fontId="18" fillId="5" borderId="1" xfId="0" applyNumberFormat="1" applyFont="1" applyFill="1" applyBorder="1" applyAlignment="1">
      <alignment horizontal="center" vertical="center" readingOrder="2"/>
    </xf>
    <xf numFmtId="0" fontId="18" fillId="3" borderId="49" xfId="0" applyFont="1" applyFill="1" applyBorder="1" applyAlignment="1">
      <alignment horizontal="left" vertical="center" readingOrder="2"/>
    </xf>
    <xf numFmtId="0" fontId="18" fillId="3" borderId="48" xfId="0" applyFont="1" applyFill="1" applyBorder="1" applyAlignment="1">
      <alignment readingOrder="2"/>
    </xf>
    <xf numFmtId="0" fontId="18" fillId="3" borderId="1" xfId="0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 readingOrder="2"/>
    </xf>
    <xf numFmtId="0" fontId="47" fillId="5" borderId="32" xfId="0" applyFont="1" applyFill="1" applyBorder="1" applyAlignment="1">
      <alignment horizontal="center" vertical="center" readingOrder="2"/>
    </xf>
    <xf numFmtId="0" fontId="48" fillId="5" borderId="16" xfId="0" applyFont="1" applyFill="1" applyBorder="1" applyAlignment="1">
      <alignment horizontal="center" vertical="center" readingOrder="2"/>
    </xf>
    <xf numFmtId="0" fontId="4" fillId="8" borderId="5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 vertical="center" readingOrder="2"/>
    </xf>
    <xf numFmtId="0" fontId="4" fillId="8" borderId="53" xfId="0" applyFont="1" applyFill="1" applyBorder="1" applyAlignment="1">
      <alignment horizontal="center" vertical="center" readingOrder="2"/>
    </xf>
    <xf numFmtId="0" fontId="4" fillId="8" borderId="54" xfId="0" applyFont="1" applyFill="1" applyBorder="1" applyAlignment="1">
      <alignment horizontal="center" vertical="center" readingOrder="2"/>
    </xf>
    <xf numFmtId="0" fontId="19" fillId="0" borderId="0" xfId="0" applyFont="1" applyAlignment="1">
      <alignment/>
    </xf>
    <xf numFmtId="0" fontId="52" fillId="0" borderId="0" xfId="0" applyFont="1" applyAlignment="1">
      <alignment/>
    </xf>
    <xf numFmtId="0" fontId="22" fillId="8" borderId="2" xfId="0" applyFont="1" applyFill="1" applyBorder="1" applyAlignment="1">
      <alignment horizontal="center" vertical="center" readingOrder="2"/>
    </xf>
    <xf numFmtId="0" fontId="22" fillId="8" borderId="3" xfId="0" applyFont="1" applyFill="1" applyBorder="1" applyAlignment="1">
      <alignment horizontal="center" vertical="center" readingOrder="2"/>
    </xf>
    <xf numFmtId="0" fontId="23" fillId="18" borderId="33" xfId="0" applyFont="1" applyFill="1" applyBorder="1" applyAlignment="1">
      <alignment horizontal="center" vertical="center" readingOrder="2"/>
    </xf>
    <xf numFmtId="0" fontId="23" fillId="18" borderId="34" xfId="0" applyFont="1" applyFill="1" applyBorder="1" applyAlignment="1">
      <alignment horizontal="left" vertical="top" readingOrder="2"/>
    </xf>
    <xf numFmtId="0" fontId="23" fillId="18" borderId="35" xfId="0" applyFont="1" applyFill="1" applyBorder="1" applyAlignment="1">
      <alignment horizontal="center" vertical="center" readingOrder="2"/>
    </xf>
    <xf numFmtId="0" fontId="23" fillId="18" borderId="23" xfId="0" applyFont="1" applyFill="1" applyBorder="1" applyAlignment="1">
      <alignment horizontal="center" vertical="center" readingOrder="2"/>
    </xf>
    <xf numFmtId="0" fontId="4" fillId="18" borderId="33" xfId="0" applyFont="1" applyFill="1" applyBorder="1" applyAlignment="1">
      <alignment horizontal="center" vertical="center"/>
    </xf>
    <xf numFmtId="0" fontId="4" fillId="18" borderId="55" xfId="0" applyFont="1" applyFill="1" applyBorder="1" applyAlignment="1">
      <alignment horizontal="left" vertical="top"/>
    </xf>
    <xf numFmtId="0" fontId="4" fillId="18" borderId="35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48" fillId="18" borderId="16" xfId="0" applyFont="1" applyFill="1" applyBorder="1" applyAlignment="1">
      <alignment horizontal="center" vertical="center" readingOrder="2"/>
    </xf>
    <xf numFmtId="0" fontId="8" fillId="18" borderId="20" xfId="0" applyFont="1" applyFill="1" applyBorder="1" applyAlignment="1">
      <alignment horizontal="center" vertical="center"/>
    </xf>
    <xf numFmtId="0" fontId="47" fillId="18" borderId="40" xfId="0" applyFont="1" applyFill="1" applyBorder="1" applyAlignment="1">
      <alignment horizontal="center" vertical="center" readingOrder="2"/>
    </xf>
    <xf numFmtId="0" fontId="47" fillId="18" borderId="56" xfId="0" applyFont="1" applyFill="1" applyBorder="1" applyAlignment="1">
      <alignment horizontal="center" vertical="center" readingOrder="2"/>
    </xf>
    <xf numFmtId="0" fontId="18" fillId="18" borderId="36" xfId="0" applyFont="1" applyFill="1" applyBorder="1" applyAlignment="1">
      <alignment horizontal="center" vertical="center"/>
    </xf>
    <xf numFmtId="0" fontId="8" fillId="18" borderId="36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/>
    </xf>
    <xf numFmtId="0" fontId="8" fillId="18" borderId="37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 readingOrder="2"/>
    </xf>
    <xf numFmtId="0" fontId="8" fillId="18" borderId="4" xfId="0" applyFont="1" applyFill="1" applyBorder="1" applyAlignment="1">
      <alignment horizontal="center" vertical="center"/>
    </xf>
    <xf numFmtId="0" fontId="32" fillId="18" borderId="16" xfId="0" applyFont="1" applyFill="1" applyBorder="1" applyAlignment="1">
      <alignment horizontal="center" vertical="center" readingOrder="2"/>
    </xf>
    <xf numFmtId="0" fontId="22" fillId="18" borderId="2" xfId="0" applyFont="1" applyFill="1" applyBorder="1" applyAlignment="1">
      <alignment horizontal="center" vertical="center" readingOrder="2"/>
    </xf>
    <xf numFmtId="0" fontId="4" fillId="18" borderId="33" xfId="0" applyFont="1" applyFill="1" applyBorder="1" applyAlignment="1">
      <alignment horizontal="center" vertical="center" readingOrder="2"/>
    </xf>
    <xf numFmtId="0" fontId="4" fillId="18" borderId="34" xfId="0" applyFont="1" applyFill="1" applyBorder="1" applyAlignment="1">
      <alignment horizontal="left" vertical="top" readingOrder="2"/>
    </xf>
    <xf numFmtId="0" fontId="4" fillId="18" borderId="35" xfId="0" applyFont="1" applyFill="1" applyBorder="1" applyAlignment="1">
      <alignment horizontal="center" vertical="center" readingOrder="2"/>
    </xf>
    <xf numFmtId="0" fontId="4" fillId="18" borderId="23" xfId="0" applyFont="1" applyFill="1" applyBorder="1" applyAlignment="1">
      <alignment horizontal="center" vertical="center" readingOrder="2"/>
    </xf>
    <xf numFmtId="0" fontId="22" fillId="19" borderId="36" xfId="0" applyFont="1" applyFill="1" applyBorder="1" applyAlignment="1">
      <alignment horizontal="center" vertical="center" readingOrder="2"/>
    </xf>
    <xf numFmtId="0" fontId="18" fillId="18" borderId="48" xfId="0" applyFont="1" applyFill="1" applyBorder="1" applyAlignment="1">
      <alignment readingOrder="2"/>
    </xf>
    <xf numFmtId="0" fontId="18" fillId="18" borderId="49" xfId="0" applyFont="1" applyFill="1" applyBorder="1" applyAlignment="1">
      <alignment horizontal="left" vertical="top" readingOrder="2"/>
    </xf>
    <xf numFmtId="0" fontId="8" fillId="18" borderId="5" xfId="0" applyFont="1" applyFill="1" applyBorder="1" applyAlignment="1">
      <alignment horizontal="center" vertical="center" shrinkToFit="1" readingOrder="2"/>
    </xf>
    <xf numFmtId="0" fontId="8" fillId="18" borderId="57" xfId="0" applyFont="1" applyFill="1" applyBorder="1" applyAlignment="1">
      <alignment horizontal="center" vertical="center" shrinkToFit="1" readingOrder="2"/>
    </xf>
    <xf numFmtId="0" fontId="8" fillId="18" borderId="58" xfId="0" applyFont="1" applyFill="1" applyBorder="1" applyAlignment="1">
      <alignment horizontal="center" vertical="center" shrinkToFit="1" readingOrder="2"/>
    </xf>
    <xf numFmtId="0" fontId="18" fillId="18" borderId="1" xfId="0" applyFont="1" applyFill="1" applyBorder="1" applyAlignment="1">
      <alignment horizontal="center" vertical="center" readingOrder="2"/>
    </xf>
    <xf numFmtId="0" fontId="27" fillId="18" borderId="59" xfId="0" applyFont="1" applyFill="1" applyBorder="1" applyAlignment="1">
      <alignment horizontal="center" vertical="center" readingOrder="2"/>
    </xf>
    <xf numFmtId="0" fontId="27" fillId="18" borderId="57" xfId="0" applyFont="1" applyFill="1" applyBorder="1" applyAlignment="1">
      <alignment horizontal="center" vertical="center" readingOrder="2"/>
    </xf>
    <xf numFmtId="0" fontId="8" fillId="18" borderId="57" xfId="0" applyFont="1" applyFill="1" applyBorder="1" applyAlignment="1">
      <alignment horizontal="center" vertical="center" wrapText="1" shrinkToFit="1" readingOrder="2"/>
    </xf>
    <xf numFmtId="0" fontId="27" fillId="18" borderId="1" xfId="0" applyFont="1" applyFill="1" applyBorder="1" applyAlignment="1">
      <alignment horizontal="center" vertical="center" readingOrder="2"/>
    </xf>
    <xf numFmtId="0" fontId="19" fillId="18" borderId="48" xfId="0" applyFont="1" applyFill="1" applyBorder="1" applyAlignment="1">
      <alignment readingOrder="2"/>
    </xf>
    <xf numFmtId="0" fontId="19" fillId="18" borderId="49" xfId="0" applyFont="1" applyFill="1" applyBorder="1" applyAlignment="1">
      <alignment horizontal="left" vertical="top" readingOrder="2"/>
    </xf>
    <xf numFmtId="0" fontId="19" fillId="18" borderId="5" xfId="0" applyFont="1" applyFill="1" applyBorder="1" applyAlignment="1">
      <alignment horizontal="center" vertical="center" shrinkToFit="1" readingOrder="2"/>
    </xf>
    <xf numFmtId="0" fontId="19" fillId="18" borderId="57" xfId="0" applyFont="1" applyFill="1" applyBorder="1" applyAlignment="1">
      <alignment horizontal="center" vertical="center" shrinkToFit="1" readingOrder="2"/>
    </xf>
    <xf numFmtId="0" fontId="19" fillId="18" borderId="60" xfId="0" applyFont="1" applyFill="1" applyBorder="1" applyAlignment="1">
      <alignment horizontal="center" vertical="center" shrinkToFit="1" readingOrder="2"/>
    </xf>
    <xf numFmtId="0" fontId="19" fillId="18" borderId="1" xfId="0" applyFont="1" applyFill="1" applyBorder="1" applyAlignment="1">
      <alignment horizontal="center" vertical="center" readingOrder="2"/>
    </xf>
    <xf numFmtId="0" fontId="27" fillId="18" borderId="61" xfId="0" applyFont="1" applyFill="1" applyBorder="1" applyAlignment="1">
      <alignment horizontal="center" vertical="center" readingOrder="2"/>
    </xf>
    <xf numFmtId="0" fontId="27" fillId="18" borderId="25" xfId="0" applyFont="1" applyFill="1" applyBorder="1" applyAlignment="1">
      <alignment horizontal="center" vertical="center" readingOrder="2"/>
    </xf>
    <xf numFmtId="3" fontId="47" fillId="5" borderId="26" xfId="0" applyNumberFormat="1" applyFont="1" applyFill="1" applyBorder="1" applyAlignment="1">
      <alignment horizontal="center" vertical="center" readingOrder="2"/>
    </xf>
    <xf numFmtId="3" fontId="47" fillId="5" borderId="62" xfId="0" applyNumberFormat="1" applyFont="1" applyFill="1" applyBorder="1" applyAlignment="1">
      <alignment horizontal="center" vertical="center" readingOrder="2"/>
    </xf>
    <xf numFmtId="3" fontId="47" fillId="18" borderId="63" xfId="0" applyNumberFormat="1" applyFont="1" applyFill="1" applyBorder="1" applyAlignment="1">
      <alignment horizontal="center" vertical="center" readingOrder="2"/>
    </xf>
    <xf numFmtId="0" fontId="8" fillId="18" borderId="19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47" fillId="5" borderId="64" xfId="0" applyFont="1" applyFill="1" applyBorder="1" applyAlignment="1">
      <alignment horizontal="center" vertical="center" readingOrder="2"/>
    </xf>
    <xf numFmtId="0" fontId="47" fillId="5" borderId="65" xfId="0" applyFont="1" applyFill="1" applyBorder="1" applyAlignment="1">
      <alignment horizontal="center" vertical="center" readingOrder="2"/>
    </xf>
    <xf numFmtId="0" fontId="47" fillId="5" borderId="66" xfId="0" applyFont="1" applyFill="1" applyBorder="1" applyAlignment="1">
      <alignment horizontal="center" vertical="center" readingOrder="2"/>
    </xf>
    <xf numFmtId="0" fontId="47" fillId="5" borderId="67" xfId="0" applyFont="1" applyFill="1" applyBorder="1" applyAlignment="1">
      <alignment horizontal="center" vertical="center" readingOrder="2"/>
    </xf>
    <xf numFmtId="0" fontId="47" fillId="18" borderId="68" xfId="0" applyFont="1" applyFill="1" applyBorder="1" applyAlignment="1">
      <alignment horizontal="center" vertical="center" readingOrder="2"/>
    </xf>
    <xf numFmtId="0" fontId="31" fillId="5" borderId="2" xfId="0" applyFont="1" applyFill="1" applyBorder="1" applyAlignment="1">
      <alignment horizontal="center" vertical="center" readingOrder="2"/>
    </xf>
    <xf numFmtId="9" fontId="31" fillId="3" borderId="2" xfId="0" applyNumberFormat="1" applyFont="1" applyFill="1" applyBorder="1" applyAlignment="1">
      <alignment horizontal="center" vertical="center" readingOrder="2"/>
    </xf>
    <xf numFmtId="3" fontId="31" fillId="5" borderId="2" xfId="0" applyNumberFormat="1" applyFont="1" applyFill="1" applyBorder="1" applyAlignment="1">
      <alignment horizontal="center" vertical="center" readingOrder="2"/>
    </xf>
    <xf numFmtId="9" fontId="31" fillId="18" borderId="2" xfId="0" applyNumberFormat="1" applyFont="1" applyFill="1" applyBorder="1" applyAlignment="1">
      <alignment horizontal="center" vertical="center" readingOrder="2"/>
    </xf>
    <xf numFmtId="0" fontId="31" fillId="18" borderId="2" xfId="0" applyFont="1" applyFill="1" applyBorder="1" applyAlignment="1">
      <alignment horizontal="center" vertical="center" readingOrder="2"/>
    </xf>
    <xf numFmtId="3" fontId="31" fillId="18" borderId="2" xfId="0" applyNumberFormat="1" applyFont="1" applyFill="1" applyBorder="1" applyAlignment="1">
      <alignment horizontal="center" vertical="center" readingOrder="2"/>
    </xf>
    <xf numFmtId="0" fontId="4" fillId="18" borderId="33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left" vertical="top"/>
    </xf>
    <xf numFmtId="0" fontId="4" fillId="18" borderId="35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readingOrder="2"/>
    </xf>
    <xf numFmtId="0" fontId="18" fillId="4" borderId="1" xfId="0" applyFont="1" applyFill="1" applyBorder="1" applyAlignment="1">
      <alignment horizontal="center" vertical="center" readingOrder="2"/>
    </xf>
    <xf numFmtId="3" fontId="18" fillId="5" borderId="1" xfId="0" applyNumberFormat="1" applyFont="1" applyFill="1" applyBorder="1" applyAlignment="1">
      <alignment horizontal="center" vertical="center" readingOrder="2"/>
    </xf>
    <xf numFmtId="0" fontId="18" fillId="12" borderId="41" xfId="0" applyFont="1" applyFill="1" applyBorder="1" applyAlignment="1">
      <alignment horizontal="center" readingOrder="2"/>
    </xf>
    <xf numFmtId="0" fontId="18" fillId="12" borderId="43" xfId="0" applyFont="1" applyFill="1" applyBorder="1" applyAlignment="1">
      <alignment horizontal="center" readingOrder="2"/>
    </xf>
    <xf numFmtId="10" fontId="18" fillId="5" borderId="44" xfId="0" applyNumberFormat="1" applyFont="1" applyFill="1" applyBorder="1" applyAlignment="1">
      <alignment horizontal="center" vertical="center" readingOrder="2"/>
    </xf>
    <xf numFmtId="0" fontId="32" fillId="5" borderId="69" xfId="0" applyFont="1" applyFill="1" applyBorder="1" applyAlignment="1">
      <alignment horizontal="center" vertical="center" readingOrder="2"/>
    </xf>
    <xf numFmtId="0" fontId="32" fillId="18" borderId="70" xfId="0" applyFont="1" applyFill="1" applyBorder="1" applyAlignment="1">
      <alignment horizontal="center" vertical="center" readingOrder="2"/>
    </xf>
    <xf numFmtId="0" fontId="32" fillId="5" borderId="71" xfId="0" applyFont="1" applyFill="1" applyBorder="1" applyAlignment="1">
      <alignment horizontal="center" vertical="center" readingOrder="2"/>
    </xf>
    <xf numFmtId="0" fontId="32" fillId="18" borderId="72" xfId="0" applyFont="1" applyFill="1" applyBorder="1" applyAlignment="1">
      <alignment horizontal="center" vertical="center" readingOrder="2"/>
    </xf>
    <xf numFmtId="0" fontId="22" fillId="7" borderId="2" xfId="0" applyFont="1" applyFill="1" applyBorder="1" applyAlignment="1">
      <alignment horizontal="center" vertical="center" readingOrder="2"/>
    </xf>
    <xf numFmtId="9" fontId="22" fillId="12" borderId="2" xfId="0" applyNumberFormat="1" applyFont="1" applyFill="1" applyBorder="1" applyAlignment="1">
      <alignment horizontal="center" vertical="center" readingOrder="2"/>
    </xf>
    <xf numFmtId="3" fontId="22" fillId="7" borderId="2" xfId="0" applyNumberFormat="1" applyFont="1" applyFill="1" applyBorder="1" applyAlignment="1">
      <alignment horizontal="center" vertical="center" readingOrder="2"/>
    </xf>
    <xf numFmtId="0" fontId="22" fillId="7" borderId="3" xfId="0" applyFont="1" applyFill="1" applyBorder="1" applyAlignment="1">
      <alignment horizontal="center" vertical="center" readingOrder="2"/>
    </xf>
    <xf numFmtId="3" fontId="22" fillId="7" borderId="3" xfId="0" applyNumberFormat="1" applyFont="1" applyFill="1" applyBorder="1" applyAlignment="1">
      <alignment horizontal="center" vertical="center" readingOrder="2"/>
    </xf>
    <xf numFmtId="0" fontId="22" fillId="8" borderId="4" xfId="0" applyFont="1" applyFill="1" applyBorder="1" applyAlignment="1">
      <alignment horizontal="center" vertical="center" readingOrder="2"/>
    </xf>
    <xf numFmtId="9" fontId="22" fillId="20" borderId="4" xfId="0" applyNumberFormat="1" applyFont="1" applyFill="1" applyBorder="1" applyAlignment="1">
      <alignment horizontal="center" vertical="center" readingOrder="2"/>
    </xf>
    <xf numFmtId="3" fontId="22" fillId="8" borderId="4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31" fillId="0" borderId="0" xfId="0" applyFont="1" applyAlignment="1">
      <alignment readingOrder="2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7" fillId="5" borderId="29" xfId="0" applyFont="1" applyFill="1" applyBorder="1" applyAlignment="1">
      <alignment horizontal="center" vertical="center" readingOrder="2"/>
    </xf>
    <xf numFmtId="0" fontId="47" fillId="18" borderId="73" xfId="0" applyFont="1" applyFill="1" applyBorder="1" applyAlignment="1">
      <alignment horizontal="center" vertical="center" readingOrder="2"/>
    </xf>
    <xf numFmtId="0" fontId="47" fillId="18" borderId="74" xfId="0" applyFont="1" applyFill="1" applyBorder="1" applyAlignment="1">
      <alignment horizontal="center" vertical="center" readingOrder="2"/>
    </xf>
    <xf numFmtId="0" fontId="18" fillId="0" borderId="0" xfId="0" applyFont="1" applyAlignment="1">
      <alignment/>
    </xf>
    <xf numFmtId="0" fontId="4" fillId="16" borderId="1" xfId="0" applyFont="1" applyFill="1" applyBorder="1" applyAlignment="1">
      <alignment horizontal="center" vertical="center"/>
    </xf>
    <xf numFmtId="0" fontId="4" fillId="16" borderId="42" xfId="0" applyFont="1" applyFill="1" applyBorder="1" applyAlignment="1">
      <alignment horizontal="center" vertical="center"/>
    </xf>
    <xf numFmtId="0" fontId="4" fillId="16" borderId="44" xfId="0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readingOrder="2"/>
    </xf>
    <xf numFmtId="0" fontId="4" fillId="17" borderId="42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18" fillId="21" borderId="75" xfId="0" applyFont="1" applyFill="1" applyBorder="1" applyAlignment="1">
      <alignment horizontal="center" vertical="center" readingOrder="2"/>
    </xf>
    <xf numFmtId="0" fontId="18" fillId="21" borderId="76" xfId="0" applyFont="1" applyFill="1" applyBorder="1" applyAlignment="1">
      <alignment horizontal="center" vertical="center" readingOrder="2"/>
    </xf>
    <xf numFmtId="0" fontId="18" fillId="21" borderId="77" xfId="0" applyFont="1" applyFill="1" applyBorder="1" applyAlignment="1">
      <alignment horizontal="center" vertical="center" readingOrder="2"/>
    </xf>
    <xf numFmtId="0" fontId="18" fillId="21" borderId="5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8" borderId="78" xfId="0" applyFont="1" applyFill="1" applyBorder="1" applyAlignment="1">
      <alignment horizontal="center" vertical="center" readingOrder="2"/>
    </xf>
    <xf numFmtId="0" fontId="4" fillId="18" borderId="51" xfId="0" applyFont="1" applyFill="1" applyBorder="1" applyAlignment="1">
      <alignment horizontal="center" vertical="center" readingOrder="2"/>
    </xf>
    <xf numFmtId="0" fontId="4" fillId="18" borderId="19" xfId="0" applyFont="1" applyFill="1" applyBorder="1" applyAlignment="1">
      <alignment horizontal="center" vertical="center" readingOrder="2"/>
    </xf>
    <xf numFmtId="0" fontId="4" fillId="18" borderId="60" xfId="0" applyFont="1" applyFill="1" applyBorder="1" applyAlignment="1">
      <alignment horizontal="center" vertical="center" readingOrder="2"/>
    </xf>
    <xf numFmtId="0" fontId="4" fillId="18" borderId="20" xfId="0" applyFont="1" applyFill="1" applyBorder="1" applyAlignment="1">
      <alignment horizontal="center" vertical="center" readingOrder="2"/>
    </xf>
    <xf numFmtId="0" fontId="4" fillId="5" borderId="79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15" borderId="79" xfId="0" applyFont="1" applyFill="1" applyBorder="1" applyAlignment="1">
      <alignment horizontal="center" vertical="center" readingOrder="2"/>
    </xf>
    <xf numFmtId="3" fontId="18" fillId="0" borderId="2" xfId="0" applyNumberFormat="1" applyFont="1" applyBorder="1" applyAlignment="1">
      <alignment horizontal="center" vertical="center" readingOrder="2"/>
    </xf>
    <xf numFmtId="3" fontId="18" fillId="0" borderId="80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4" fillId="22" borderId="81" xfId="0" applyNumberFormat="1" applyFont="1" applyFill="1" applyBorder="1" applyAlignment="1">
      <alignment horizontal="center" vertical="center" readingOrder="2"/>
    </xf>
    <xf numFmtId="3" fontId="49" fillId="23" borderId="50" xfId="0" applyNumberFormat="1" applyFont="1" applyFill="1" applyBorder="1" applyAlignment="1">
      <alignment horizontal="center" vertical="center" readingOrder="2"/>
    </xf>
    <xf numFmtId="3" fontId="49" fillId="23" borderId="17" xfId="0" applyNumberFormat="1" applyFont="1" applyFill="1" applyBorder="1" applyAlignment="1">
      <alignment horizontal="center" vertical="center" readingOrder="2"/>
    </xf>
    <xf numFmtId="3" fontId="49" fillId="5" borderId="17" xfId="0" applyNumberFormat="1" applyFont="1" applyFill="1" applyBorder="1" applyAlignment="1">
      <alignment horizontal="center" vertical="center" readingOrder="2"/>
    </xf>
    <xf numFmtId="3" fontId="49" fillId="5" borderId="82" xfId="0" applyNumberFormat="1" applyFont="1" applyFill="1" applyBorder="1" applyAlignment="1">
      <alignment horizontal="center" vertical="center" readingOrder="2"/>
    </xf>
    <xf numFmtId="3" fontId="49" fillId="5" borderId="83" xfId="0" applyNumberFormat="1" applyFont="1" applyFill="1" applyBorder="1" applyAlignment="1">
      <alignment horizontal="center" vertical="center" readingOrder="2"/>
    </xf>
    <xf numFmtId="3" fontId="49" fillId="15" borderId="83" xfId="0" applyNumberFormat="1" applyFont="1" applyFill="1" applyBorder="1" applyAlignment="1">
      <alignment horizontal="center" vertical="center" readingOrder="2"/>
    </xf>
    <xf numFmtId="3" fontId="4" fillId="22" borderId="80" xfId="0" applyNumberFormat="1" applyFont="1" applyFill="1" applyBorder="1" applyAlignment="1">
      <alignment horizontal="center" vertical="center" readingOrder="2"/>
    </xf>
    <xf numFmtId="3" fontId="49" fillId="23" borderId="51" xfId="0" applyNumberFormat="1" applyFont="1" applyFill="1" applyBorder="1" applyAlignment="1">
      <alignment horizontal="center" vertical="center" readingOrder="2"/>
    </xf>
    <xf numFmtId="3" fontId="49" fillId="23" borderId="2" xfId="0" applyNumberFormat="1" applyFont="1" applyFill="1" applyBorder="1" applyAlignment="1">
      <alignment horizontal="center" vertical="center" readingOrder="2"/>
    </xf>
    <xf numFmtId="3" fontId="49" fillId="5" borderId="2" xfId="0" applyNumberFormat="1" applyFont="1" applyFill="1" applyBorder="1" applyAlignment="1">
      <alignment horizontal="center" vertical="center" readingOrder="2"/>
    </xf>
    <xf numFmtId="3" fontId="49" fillId="5" borderId="18" xfId="0" applyNumberFormat="1" applyFont="1" applyFill="1" applyBorder="1" applyAlignment="1">
      <alignment horizontal="center" vertical="center" readingOrder="2"/>
    </xf>
    <xf numFmtId="3" fontId="49" fillId="15" borderId="84" xfId="0" applyNumberFormat="1" applyFont="1" applyFill="1" applyBorder="1" applyAlignment="1">
      <alignment horizontal="center" vertical="center" readingOrder="2"/>
    </xf>
    <xf numFmtId="3" fontId="18" fillId="12" borderId="41" xfId="0" applyNumberFormat="1" applyFont="1" applyFill="1" applyBorder="1" applyAlignment="1">
      <alignment horizontal="center" vertical="center" readingOrder="2"/>
    </xf>
    <xf numFmtId="3" fontId="18" fillId="12" borderId="43" xfId="0" applyNumberFormat="1" applyFont="1" applyFill="1" applyBorder="1" applyAlignment="1">
      <alignment horizontal="center" vertical="center" readingOrder="2"/>
    </xf>
    <xf numFmtId="3" fontId="18" fillId="12" borderId="85" xfId="0" applyNumberFormat="1" applyFont="1" applyFill="1" applyBorder="1" applyAlignment="1">
      <alignment horizontal="center" vertical="center" readingOrder="2"/>
    </xf>
    <xf numFmtId="3" fontId="18" fillId="12" borderId="5" xfId="0" applyNumberFormat="1" applyFont="1" applyFill="1" applyBorder="1" applyAlignment="1">
      <alignment horizontal="center" vertical="center" readingOrder="2"/>
    </xf>
    <xf numFmtId="3" fontId="18" fillId="12" borderId="86" xfId="0" applyNumberFormat="1" applyFont="1" applyFill="1" applyBorder="1" applyAlignment="1">
      <alignment horizontal="center" vertical="center" readingOrder="2"/>
    </xf>
    <xf numFmtId="3" fontId="61" fillId="24" borderId="87" xfId="0" applyNumberFormat="1" applyFont="1" applyFill="1" applyBorder="1" applyAlignment="1">
      <alignment horizontal="center" vertical="top" readingOrder="2"/>
    </xf>
    <xf numFmtId="3" fontId="61" fillId="23" borderId="19" xfId="0" applyNumberFormat="1" applyFont="1" applyFill="1" applyBorder="1" applyAlignment="1">
      <alignment horizontal="center" vertical="top" readingOrder="2"/>
    </xf>
    <xf numFmtId="3" fontId="61" fillId="23" borderId="20" xfId="0" applyNumberFormat="1" applyFont="1" applyFill="1" applyBorder="1" applyAlignment="1">
      <alignment horizontal="center" vertical="top" readingOrder="2"/>
    </xf>
    <xf numFmtId="3" fontId="61" fillId="23" borderId="17" xfId="0" applyNumberFormat="1" applyFont="1" applyFill="1" applyBorder="1" applyAlignment="1">
      <alignment horizontal="center" vertical="top" readingOrder="2"/>
    </xf>
    <xf numFmtId="3" fontId="61" fillId="5" borderId="20" xfId="0" applyNumberFormat="1" applyFont="1" applyFill="1" applyBorder="1" applyAlignment="1">
      <alignment horizontal="center" vertical="top" readingOrder="2"/>
    </xf>
    <xf numFmtId="3" fontId="4" fillId="25" borderId="81" xfId="0" applyNumberFormat="1" applyFont="1" applyFill="1" applyBorder="1" applyAlignment="1">
      <alignment horizontal="center" vertical="center" readingOrder="2"/>
    </xf>
    <xf numFmtId="3" fontId="4" fillId="25" borderId="80" xfId="0" applyNumberFormat="1" applyFont="1" applyFill="1" applyBorder="1" applyAlignment="1">
      <alignment horizontal="center" vertical="center" readingOrder="2"/>
    </xf>
    <xf numFmtId="3" fontId="18" fillId="26" borderId="86" xfId="0" applyNumberFormat="1" applyFont="1" applyFill="1" applyBorder="1" applyAlignment="1">
      <alignment horizontal="center" vertical="center" readingOrder="2"/>
    </xf>
    <xf numFmtId="172" fontId="4" fillId="5" borderId="1" xfId="0" applyNumberFormat="1" applyFont="1" applyFill="1" applyBorder="1" applyAlignment="1">
      <alignment horizontal="center" vertical="center" readingOrder="2"/>
    </xf>
    <xf numFmtId="3" fontId="18" fillId="3" borderId="1" xfId="0" applyNumberFormat="1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3" fontId="4" fillId="3" borderId="1" xfId="0" applyNumberFormat="1" applyFont="1" applyFill="1" applyBorder="1" applyAlignment="1">
      <alignment horizontal="center" vertical="center" readingOrder="2"/>
    </xf>
    <xf numFmtId="9" fontId="26" fillId="12" borderId="2" xfId="0" applyNumberFormat="1" applyFont="1" applyFill="1" applyBorder="1" applyAlignment="1">
      <alignment horizontal="center" vertical="center" readingOrder="2"/>
    </xf>
    <xf numFmtId="172" fontId="26" fillId="12" borderId="2" xfId="0" applyNumberFormat="1" applyFont="1" applyFill="1" applyBorder="1" applyAlignment="1">
      <alignment horizontal="center" vertical="center" readingOrder="2"/>
    </xf>
    <xf numFmtId="3" fontId="47" fillId="18" borderId="65" xfId="0" applyNumberFormat="1" applyFont="1" applyFill="1" applyBorder="1" applyAlignment="1">
      <alignment horizontal="center" vertical="center" readingOrder="2"/>
    </xf>
    <xf numFmtId="3" fontId="47" fillId="18" borderId="88" xfId="0" applyNumberFormat="1" applyFont="1" applyFill="1" applyBorder="1" applyAlignment="1">
      <alignment horizontal="center" vertical="center" readingOrder="2"/>
    </xf>
    <xf numFmtId="3" fontId="47" fillId="18" borderId="77" xfId="0" applyNumberFormat="1" applyFont="1" applyFill="1" applyBorder="1" applyAlignment="1">
      <alignment horizontal="center" vertical="center" readingOrder="2"/>
    </xf>
    <xf numFmtId="3" fontId="18" fillId="3" borderId="75" xfId="0" applyNumberFormat="1" applyFont="1" applyFill="1" applyBorder="1" applyAlignment="1">
      <alignment horizontal="center" vertical="center" readingOrder="2"/>
    </xf>
    <xf numFmtId="3" fontId="18" fillId="3" borderId="76" xfId="0" applyNumberFormat="1" applyFont="1" applyFill="1" applyBorder="1" applyAlignment="1">
      <alignment horizontal="center" vertical="center" readingOrder="2"/>
    </xf>
    <xf numFmtId="3" fontId="18" fillId="3" borderId="5" xfId="0" applyNumberFormat="1" applyFont="1" applyFill="1" applyBorder="1" applyAlignment="1">
      <alignment horizontal="center" vertical="center" readingOrder="2"/>
    </xf>
    <xf numFmtId="3" fontId="18" fillId="3" borderId="77" xfId="0" applyNumberFormat="1" applyFont="1" applyFill="1" applyBorder="1" applyAlignment="1">
      <alignment horizontal="center" vertical="center" readingOrder="2"/>
    </xf>
    <xf numFmtId="172" fontId="18" fillId="5" borderId="42" xfId="0" applyNumberFormat="1" applyFont="1" applyFill="1" applyBorder="1" applyAlignment="1">
      <alignment horizontal="center" vertical="center" readingOrder="2"/>
    </xf>
    <xf numFmtId="172" fontId="18" fillId="5" borderId="56" xfId="0" applyNumberFormat="1" applyFont="1" applyFill="1" applyBorder="1" applyAlignment="1">
      <alignment horizontal="center" vertical="center" readingOrder="2"/>
    </xf>
    <xf numFmtId="172" fontId="31" fillId="3" borderId="2" xfId="0" applyNumberFormat="1" applyFont="1" applyFill="1" applyBorder="1" applyAlignment="1">
      <alignment horizontal="center" vertical="center" readingOrder="2"/>
    </xf>
    <xf numFmtId="3" fontId="64" fillId="18" borderId="2" xfId="0" applyNumberFormat="1" applyFont="1" applyFill="1" applyBorder="1" applyAlignment="1">
      <alignment horizontal="center" vertical="center" readingOrder="2"/>
    </xf>
    <xf numFmtId="0" fontId="65" fillId="5" borderId="16" xfId="0" applyFont="1" applyFill="1" applyBorder="1" applyAlignment="1">
      <alignment horizontal="center" vertical="center" readingOrder="2"/>
    </xf>
    <xf numFmtId="0" fontId="65" fillId="18" borderId="16" xfId="0" applyFont="1" applyFill="1" applyBorder="1" applyAlignment="1">
      <alignment horizontal="center" vertical="center" readingOrder="2"/>
    </xf>
    <xf numFmtId="0" fontId="66" fillId="5" borderId="89" xfId="0" applyFont="1" applyFill="1" applyBorder="1" applyAlignment="1">
      <alignment horizontal="center" vertical="center" readingOrder="2"/>
    </xf>
    <xf numFmtId="0" fontId="66" fillId="5" borderId="16" xfId="0" applyFont="1" applyFill="1" applyBorder="1" applyAlignment="1">
      <alignment horizontal="center" vertical="center" readingOrder="2"/>
    </xf>
    <xf numFmtId="0" fontId="66" fillId="18" borderId="16" xfId="0" applyFont="1" applyFill="1" applyBorder="1" applyAlignment="1">
      <alignment horizontal="center" vertical="center" readingOrder="2"/>
    </xf>
    <xf numFmtId="0" fontId="66" fillId="18" borderId="89" xfId="0" applyFont="1" applyFill="1" applyBorder="1" applyAlignment="1">
      <alignment horizontal="center" vertical="center" readingOrder="2"/>
    </xf>
    <xf numFmtId="0" fontId="61" fillId="5" borderId="50" xfId="0" applyFont="1" applyFill="1" applyBorder="1" applyAlignment="1">
      <alignment horizontal="center" vertical="top" readingOrder="2"/>
    </xf>
    <xf numFmtId="0" fontId="61" fillId="5" borderId="82" xfId="0" applyFont="1" applyFill="1" applyBorder="1" applyAlignment="1">
      <alignment horizontal="center" vertical="top" readingOrder="2"/>
    </xf>
    <xf numFmtId="0" fontId="61" fillId="15" borderId="90" xfId="0" applyFont="1" applyFill="1" applyBorder="1" applyAlignment="1">
      <alignment horizontal="center" vertical="top" readingOrder="2"/>
    </xf>
    <xf numFmtId="0" fontId="61" fillId="15" borderId="83" xfId="0" applyFont="1" applyFill="1" applyBorder="1" applyAlignment="1">
      <alignment horizontal="center" vertical="top" readingOrder="2"/>
    </xf>
    <xf numFmtId="0" fontId="61" fillId="5" borderId="51" xfId="0" applyFont="1" applyFill="1" applyBorder="1" applyAlignment="1">
      <alignment horizontal="center" vertical="top" readingOrder="2"/>
    </xf>
    <xf numFmtId="0" fontId="61" fillId="5" borderId="18" xfId="0" applyFont="1" applyFill="1" applyBorder="1" applyAlignment="1">
      <alignment horizontal="center" vertical="top" readingOrder="2"/>
    </xf>
    <xf numFmtId="0" fontId="61" fillId="5" borderId="91" xfId="0" applyFont="1" applyFill="1" applyBorder="1" applyAlignment="1">
      <alignment horizontal="center" vertical="top" readingOrder="2"/>
    </xf>
    <xf numFmtId="0" fontId="61" fillId="5" borderId="92" xfId="0" applyFont="1" applyFill="1" applyBorder="1" applyAlignment="1">
      <alignment horizontal="center" vertical="top" readingOrder="2"/>
    </xf>
    <xf numFmtId="0" fontId="61" fillId="15" borderId="0" xfId="0" applyFont="1" applyFill="1" applyBorder="1" applyAlignment="1">
      <alignment horizontal="center" vertical="top" readingOrder="2"/>
    </xf>
    <xf numFmtId="0" fontId="61" fillId="15" borderId="93" xfId="0" applyFont="1" applyFill="1" applyBorder="1" applyAlignment="1">
      <alignment horizontal="center" vertical="top" readingOrder="2"/>
    </xf>
    <xf numFmtId="0" fontId="61" fillId="5" borderId="68" xfId="0" applyFont="1" applyFill="1" applyBorder="1" applyAlignment="1">
      <alignment horizontal="center" vertical="top" readingOrder="2"/>
    </xf>
    <xf numFmtId="0" fontId="61" fillId="5" borderId="56" xfId="0" applyFont="1" applyFill="1" applyBorder="1" applyAlignment="1">
      <alignment horizontal="center" vertical="top" readingOrder="2"/>
    </xf>
    <xf numFmtId="0" fontId="61" fillId="15" borderId="58" xfId="0" applyFont="1" applyFill="1" applyBorder="1" applyAlignment="1">
      <alignment horizontal="center" vertical="top" readingOrder="2"/>
    </xf>
    <xf numFmtId="0" fontId="61" fillId="15" borderId="49" xfId="0" applyFont="1" applyFill="1" applyBorder="1" applyAlignment="1">
      <alignment horizontal="center" vertical="top" readingOrder="2"/>
    </xf>
    <xf numFmtId="3" fontId="61" fillId="23" borderId="50" xfId="0" applyNumberFormat="1" applyFont="1" applyFill="1" applyBorder="1" applyAlignment="1">
      <alignment horizontal="center" vertical="top" readingOrder="2"/>
    </xf>
    <xf numFmtId="3" fontId="61" fillId="5" borderId="17" xfId="0" applyNumberFormat="1" applyFont="1" applyFill="1" applyBorder="1" applyAlignment="1">
      <alignment horizontal="center" vertical="top" readingOrder="2"/>
    </xf>
    <xf numFmtId="3" fontId="61" fillId="5" borderId="82" xfId="0" applyNumberFormat="1" applyFont="1" applyFill="1" applyBorder="1" applyAlignment="1">
      <alignment horizontal="center" vertical="top" readingOrder="2"/>
    </xf>
    <xf numFmtId="3" fontId="61" fillId="5" borderId="83" xfId="0" applyNumberFormat="1" applyFont="1" applyFill="1" applyBorder="1" applyAlignment="1">
      <alignment horizontal="center" vertical="top" readingOrder="2"/>
    </xf>
    <xf numFmtId="3" fontId="61" fillId="15" borderId="83" xfId="0" applyNumberFormat="1" applyFont="1" applyFill="1" applyBorder="1" applyAlignment="1">
      <alignment horizontal="center" vertical="top" readingOrder="2"/>
    </xf>
    <xf numFmtId="3" fontId="61" fillId="23" borderId="51" xfId="0" applyNumberFormat="1" applyFont="1" applyFill="1" applyBorder="1" applyAlignment="1">
      <alignment horizontal="center" vertical="top" readingOrder="2"/>
    </xf>
    <xf numFmtId="3" fontId="61" fillId="23" borderId="2" xfId="0" applyNumberFormat="1" applyFont="1" applyFill="1" applyBorder="1" applyAlignment="1">
      <alignment horizontal="center" vertical="top" readingOrder="2"/>
    </xf>
    <xf numFmtId="3" fontId="61" fillId="5" borderId="2" xfId="0" applyNumberFormat="1" applyFont="1" applyFill="1" applyBorder="1" applyAlignment="1">
      <alignment horizontal="center" vertical="top" readingOrder="2"/>
    </xf>
    <xf numFmtId="3" fontId="61" fillId="5" borderId="18" xfId="0" applyNumberFormat="1" applyFont="1" applyFill="1" applyBorder="1" applyAlignment="1">
      <alignment horizontal="center" vertical="top" readingOrder="2"/>
    </xf>
    <xf numFmtId="3" fontId="61" fillId="15" borderId="84" xfId="0" applyNumberFormat="1" applyFont="1" applyFill="1" applyBorder="1" applyAlignment="1">
      <alignment horizontal="center" vertical="top" readingOrder="2"/>
    </xf>
    <xf numFmtId="0" fontId="67" fillId="5" borderId="27" xfId="0" applyFont="1" applyFill="1" applyBorder="1" applyAlignment="1">
      <alignment horizontal="center" vertical="center" readingOrder="2"/>
    </xf>
    <xf numFmtId="0" fontId="67" fillId="5" borderId="94" xfId="0" applyFont="1" applyFill="1" applyBorder="1" applyAlignment="1">
      <alignment horizontal="center" vertical="center" readingOrder="2"/>
    </xf>
    <xf numFmtId="0" fontId="67" fillId="5" borderId="29" xfId="0" applyFont="1" applyFill="1" applyBorder="1" applyAlignment="1">
      <alignment horizontal="center" vertical="center" readingOrder="2"/>
    </xf>
    <xf numFmtId="0" fontId="67" fillId="5" borderId="31" xfId="0" applyFont="1" applyFill="1" applyBorder="1" applyAlignment="1">
      <alignment horizontal="center" vertical="center" readingOrder="2"/>
    </xf>
    <xf numFmtId="3" fontId="67" fillId="18" borderId="95" xfId="0" applyNumberFormat="1" applyFont="1" applyFill="1" applyBorder="1" applyAlignment="1">
      <alignment horizontal="center" vertical="center" readingOrder="2"/>
    </xf>
    <xf numFmtId="0" fontId="67" fillId="18" borderId="65" xfId="0" applyFont="1" applyFill="1" applyBorder="1" applyAlignment="1">
      <alignment horizontal="center" vertical="center" readingOrder="2"/>
    </xf>
    <xf numFmtId="3" fontId="67" fillId="18" borderId="65" xfId="0" applyNumberFormat="1" applyFont="1" applyFill="1" applyBorder="1" applyAlignment="1">
      <alignment horizontal="center" vertical="center" readingOrder="2"/>
    </xf>
    <xf numFmtId="3" fontId="67" fillId="5" borderId="27" xfId="0" applyNumberFormat="1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0" fontId="60" fillId="27" borderId="48" xfId="0" applyFont="1" applyFill="1" applyBorder="1" applyAlignment="1">
      <alignment horizontal="center"/>
    </xf>
    <xf numFmtId="0" fontId="60" fillId="27" borderId="58" xfId="0" applyFont="1" applyFill="1" applyBorder="1" applyAlignment="1">
      <alignment horizontal="center"/>
    </xf>
    <xf numFmtId="0" fontId="60" fillId="27" borderId="49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29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59" fillId="12" borderId="43" xfId="0" applyFont="1" applyFill="1" applyBorder="1" applyAlignment="1">
      <alignment horizontal="center" vertical="center" readingOrder="2"/>
    </xf>
    <xf numFmtId="0" fontId="59" fillId="12" borderId="96" xfId="0" applyFont="1" applyFill="1" applyBorder="1" applyAlignment="1">
      <alignment horizontal="center" vertical="center" readingOrder="2"/>
    </xf>
    <xf numFmtId="0" fontId="59" fillId="12" borderId="28" xfId="0" applyFont="1" applyFill="1" applyBorder="1" applyAlignment="1">
      <alignment horizontal="center" vertical="center" readingOrder="2"/>
    </xf>
    <xf numFmtId="0" fontId="22" fillId="6" borderId="3" xfId="0" applyFont="1" applyFill="1" applyBorder="1" applyAlignment="1">
      <alignment horizontal="center" vertical="center" readingOrder="2"/>
    </xf>
    <xf numFmtId="0" fontId="22" fillId="6" borderId="17" xfId="0" applyFont="1" applyFill="1" applyBorder="1" applyAlignment="1">
      <alignment horizontal="center" vertical="center" readingOrder="2"/>
    </xf>
    <xf numFmtId="0" fontId="22" fillId="6" borderId="80" xfId="0" applyFont="1" applyFill="1" applyBorder="1" applyAlignment="1">
      <alignment horizontal="center" vertical="center" readingOrder="2"/>
    </xf>
    <xf numFmtId="0" fontId="22" fillId="6" borderId="97" xfId="0" applyFont="1" applyFill="1" applyBorder="1" applyAlignment="1">
      <alignment horizontal="center" vertical="center" readingOrder="2"/>
    </xf>
    <xf numFmtId="0" fontId="22" fillId="20" borderId="3" xfId="0" applyFont="1" applyFill="1" applyBorder="1" applyAlignment="1">
      <alignment horizontal="center" vertical="center" readingOrder="2"/>
    </xf>
    <xf numFmtId="0" fontId="22" fillId="20" borderId="17" xfId="0" applyFont="1" applyFill="1" applyBorder="1" applyAlignment="1">
      <alignment horizontal="center" vertical="center" readingOrder="2"/>
    </xf>
    <xf numFmtId="0" fontId="22" fillId="6" borderId="80" xfId="0" applyFont="1" applyFill="1" applyBorder="1" applyAlignment="1">
      <alignment horizontal="center" vertical="top" readingOrder="2"/>
    </xf>
    <xf numFmtId="0" fontId="22" fillId="6" borderId="97" xfId="0" applyFont="1" applyFill="1" applyBorder="1" applyAlignment="1">
      <alignment horizontal="center" vertical="top" readingOrder="2"/>
    </xf>
    <xf numFmtId="0" fontId="55" fillId="3" borderId="0" xfId="0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/>
    </xf>
    <xf numFmtId="0" fontId="4" fillId="8" borderId="98" xfId="0" applyFont="1" applyFill="1" applyBorder="1" applyAlignment="1">
      <alignment horizontal="center" vertical="center"/>
    </xf>
    <xf numFmtId="0" fontId="4" fillId="8" borderId="99" xfId="0" applyFont="1" applyFill="1" applyBorder="1" applyAlignment="1">
      <alignment horizontal="center" vertical="center"/>
    </xf>
    <xf numFmtId="0" fontId="4" fillId="18" borderId="98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0" fontId="26" fillId="18" borderId="16" xfId="0" applyFont="1" applyFill="1" applyBorder="1" applyAlignment="1">
      <alignment horizontal="center" vertical="center" wrapText="1" shrinkToFit="1" readingOrder="2"/>
    </xf>
    <xf numFmtId="0" fontId="18" fillId="18" borderId="1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/>
    </xf>
    <xf numFmtId="0" fontId="18" fillId="18" borderId="101" xfId="0" applyFont="1" applyFill="1" applyBorder="1" applyAlignment="1">
      <alignment horizontal="center" vertical="center"/>
    </xf>
    <xf numFmtId="0" fontId="18" fillId="18" borderId="41" xfId="0" applyFont="1" applyFill="1" applyBorder="1" applyAlignment="1">
      <alignment horizontal="center" vertical="center"/>
    </xf>
    <xf numFmtId="0" fontId="22" fillId="18" borderId="102" xfId="0" applyFont="1" applyFill="1" applyBorder="1" applyAlignment="1">
      <alignment horizontal="center" vertical="center"/>
    </xf>
    <xf numFmtId="0" fontId="22" fillId="18" borderId="10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18" borderId="14" xfId="0" applyFont="1" applyFill="1" applyBorder="1" applyAlignment="1">
      <alignment horizontal="center" vertical="center"/>
    </xf>
    <xf numFmtId="0" fontId="18" fillId="18" borderId="85" xfId="0" applyFont="1" applyFill="1" applyBorder="1" applyAlignment="1">
      <alignment horizontal="center" vertical="center"/>
    </xf>
    <xf numFmtId="0" fontId="22" fillId="18" borderId="101" xfId="0" applyFont="1" applyFill="1" applyBorder="1" applyAlignment="1">
      <alignment horizontal="center" vertical="center" readingOrder="2"/>
    </xf>
    <xf numFmtId="0" fontId="22" fillId="18" borderId="88" xfId="0" applyFont="1" applyFill="1" applyBorder="1" applyAlignment="1">
      <alignment horizontal="center" vertical="center" readingOrder="2"/>
    </xf>
    <xf numFmtId="0" fontId="22" fillId="18" borderId="10" xfId="0" applyFont="1" applyFill="1" applyBorder="1" applyAlignment="1">
      <alignment horizontal="center" vertical="center" readingOrder="2"/>
    </xf>
    <xf numFmtId="0" fontId="22" fillId="18" borderId="75" xfId="0" applyFont="1" applyFill="1" applyBorder="1" applyAlignment="1">
      <alignment horizontal="center" vertical="center" readingOrder="2"/>
    </xf>
    <xf numFmtId="0" fontId="22" fillId="18" borderId="104" xfId="0" applyFont="1" applyFill="1" applyBorder="1" applyAlignment="1">
      <alignment horizontal="center" vertical="center" wrapText="1" shrinkToFit="1" readingOrder="2"/>
    </xf>
    <xf numFmtId="0" fontId="22" fillId="18" borderId="105" xfId="0" applyFont="1" applyFill="1" applyBorder="1" applyAlignment="1">
      <alignment horizontal="center" vertical="center" wrapText="1" shrinkToFit="1" readingOrder="2"/>
    </xf>
    <xf numFmtId="0" fontId="22" fillId="18" borderId="106" xfId="0" applyFont="1" applyFill="1" applyBorder="1" applyAlignment="1">
      <alignment horizontal="center" vertical="center" wrapText="1" shrinkToFit="1" readingOrder="2"/>
    </xf>
    <xf numFmtId="0" fontId="22" fillId="18" borderId="107" xfId="0" applyFont="1" applyFill="1" applyBorder="1" applyAlignment="1">
      <alignment horizontal="center" vertical="center" wrapText="1" shrinkToFit="1" readingOrder="2"/>
    </xf>
    <xf numFmtId="0" fontId="22" fillId="18" borderId="14" xfId="0" applyFont="1" applyFill="1" applyBorder="1" applyAlignment="1">
      <alignment horizontal="center" vertical="center" readingOrder="2"/>
    </xf>
    <xf numFmtId="0" fontId="22" fillId="18" borderId="76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22" fillId="18" borderId="72" xfId="0" applyFont="1" applyFill="1" applyBorder="1" applyAlignment="1">
      <alignment horizontal="center" vertical="center" readingOrder="2"/>
    </xf>
    <xf numFmtId="0" fontId="22" fillId="18" borderId="108" xfId="0" applyFont="1" applyFill="1" applyBorder="1" applyAlignment="1">
      <alignment horizontal="center" vertical="center" wrapText="1" shrinkToFit="1" readingOrder="2"/>
    </xf>
    <xf numFmtId="0" fontId="22" fillId="18" borderId="109" xfId="0" applyFont="1" applyFill="1" applyBorder="1" applyAlignment="1">
      <alignment horizontal="center" vertical="center" wrapText="1" shrinkToFit="1" readingOrder="2"/>
    </xf>
    <xf numFmtId="0" fontId="18" fillId="18" borderId="9" xfId="0" applyFont="1" applyFill="1" applyBorder="1" applyAlignment="1">
      <alignment horizontal="center" vertical="center" wrapText="1"/>
    </xf>
    <xf numFmtId="0" fontId="18" fillId="18" borderId="28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29" xfId="0" applyFont="1" applyFill="1" applyBorder="1" applyAlignment="1">
      <alignment horizontal="center" vertical="center" wrapText="1"/>
    </xf>
    <xf numFmtId="0" fontId="8" fillId="18" borderId="78" xfId="0" applyFont="1" applyFill="1" applyBorder="1" applyAlignment="1">
      <alignment horizontal="center" vertical="center"/>
    </xf>
    <xf numFmtId="0" fontId="8" fillId="18" borderId="79" xfId="0" applyFont="1" applyFill="1" applyBorder="1" applyAlignment="1">
      <alignment horizontal="center" vertical="center"/>
    </xf>
    <xf numFmtId="0" fontId="8" fillId="18" borderId="110" xfId="0" applyFont="1" applyFill="1" applyBorder="1" applyAlignment="1">
      <alignment horizontal="center" vertical="center" wrapText="1"/>
    </xf>
    <xf numFmtId="0" fontId="8" fillId="18" borderId="73" xfId="0" applyFont="1" applyFill="1" applyBorder="1" applyAlignment="1">
      <alignment horizontal="center" vertical="center" wrapText="1"/>
    </xf>
    <xf numFmtId="0" fontId="8" fillId="18" borderId="78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111" xfId="0" applyFont="1" applyFill="1" applyBorder="1" applyAlignment="1">
      <alignment horizontal="center" vertical="center" wrapText="1"/>
    </xf>
    <xf numFmtId="0" fontId="8" fillId="18" borderId="74" xfId="0" applyFont="1" applyFill="1" applyBorder="1" applyAlignment="1">
      <alignment horizontal="center" vertical="center" wrapText="1"/>
    </xf>
    <xf numFmtId="0" fontId="18" fillId="18" borderId="112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0" fontId="22" fillId="18" borderId="60" xfId="0" applyFont="1" applyFill="1" applyBorder="1" applyAlignment="1">
      <alignment horizontal="center" vertical="center"/>
    </xf>
    <xf numFmtId="0" fontId="22" fillId="18" borderId="25" xfId="0" applyFont="1" applyFill="1" applyBorder="1" applyAlignment="1">
      <alignment horizontal="center" vertical="center"/>
    </xf>
    <xf numFmtId="0" fontId="18" fillId="18" borderId="34" xfId="0" applyFont="1" applyFill="1" applyBorder="1" applyAlignment="1">
      <alignment horizontal="center" vertical="top"/>
    </xf>
    <xf numFmtId="0" fontId="18" fillId="18" borderId="23" xfId="0" applyFont="1" applyFill="1" applyBorder="1" applyAlignment="1">
      <alignment horizontal="center" vertical="top"/>
    </xf>
    <xf numFmtId="0" fontId="8" fillId="18" borderId="79" xfId="0" applyFont="1" applyFill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/>
    </xf>
    <xf numFmtId="0" fontId="26" fillId="18" borderId="113" xfId="0" applyFont="1" applyFill="1" applyBorder="1" applyAlignment="1">
      <alignment horizontal="center" vertical="center"/>
    </xf>
    <xf numFmtId="0" fontId="26" fillId="18" borderId="114" xfId="0" applyFont="1" applyFill="1" applyBorder="1" applyAlignment="1">
      <alignment horizontal="center" vertical="center"/>
    </xf>
    <xf numFmtId="0" fontId="8" fillId="18" borderId="60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/>
    </xf>
    <xf numFmtId="0" fontId="18" fillId="18" borderId="35" xfId="0" applyFont="1" applyFill="1" applyBorder="1" applyAlignment="1">
      <alignment horizontal="center"/>
    </xf>
    <xf numFmtId="0" fontId="22" fillId="18" borderId="68" xfId="0" applyFont="1" applyFill="1" applyBorder="1" applyAlignment="1">
      <alignment horizontal="center" vertical="center"/>
    </xf>
    <xf numFmtId="0" fontId="22" fillId="18" borderId="40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 wrapText="1"/>
    </xf>
    <xf numFmtId="0" fontId="18" fillId="18" borderId="31" xfId="0" applyFont="1" applyFill="1" applyBorder="1" applyAlignment="1">
      <alignment horizontal="center" vertical="center" wrapText="1"/>
    </xf>
    <xf numFmtId="0" fontId="22" fillId="18" borderId="115" xfId="0" applyFont="1" applyFill="1" applyBorder="1" applyAlignment="1">
      <alignment horizontal="center" vertical="center"/>
    </xf>
    <xf numFmtId="0" fontId="22" fillId="18" borderId="116" xfId="0" applyFont="1" applyFill="1" applyBorder="1" applyAlignment="1">
      <alignment horizontal="center" vertical="center"/>
    </xf>
    <xf numFmtId="0" fontId="8" fillId="18" borderId="117" xfId="0" applyFont="1" applyFill="1" applyBorder="1" applyAlignment="1">
      <alignment horizontal="center" vertical="center" wrapText="1" readingOrder="2"/>
    </xf>
    <xf numFmtId="0" fontId="8" fillId="18" borderId="4" xfId="0" applyFont="1" applyFill="1" applyBorder="1" applyAlignment="1">
      <alignment horizontal="center" vertical="center" wrapText="1" readingOrder="2"/>
    </xf>
    <xf numFmtId="0" fontId="4" fillId="18" borderId="117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8" fillId="18" borderId="117" xfId="0" applyFont="1" applyFill="1" applyBorder="1" applyAlignment="1">
      <alignment horizontal="center" vertical="center"/>
    </xf>
    <xf numFmtId="0" fontId="18" fillId="18" borderId="118" xfId="0" applyFont="1" applyFill="1" applyBorder="1" applyAlignment="1">
      <alignment horizontal="center" vertical="top"/>
    </xf>
    <xf numFmtId="0" fontId="18" fillId="18" borderId="119" xfId="0" applyFont="1" applyFill="1" applyBorder="1" applyAlignment="1">
      <alignment horizontal="center" vertical="top"/>
    </xf>
    <xf numFmtId="0" fontId="8" fillId="18" borderId="120" xfId="0" applyFont="1" applyFill="1" applyBorder="1" applyAlignment="1">
      <alignment horizontal="center" vertical="center" wrapText="1" readingOrder="2"/>
    </xf>
    <xf numFmtId="0" fontId="8" fillId="18" borderId="121" xfId="0" applyFont="1" applyFill="1" applyBorder="1" applyAlignment="1">
      <alignment horizontal="center" vertical="center" wrapText="1" readingOrder="2"/>
    </xf>
    <xf numFmtId="0" fontId="18" fillId="18" borderId="122" xfId="0" applyFont="1" applyFill="1" applyBorder="1" applyAlignment="1">
      <alignment horizontal="center"/>
    </xf>
    <xf numFmtId="0" fontId="18" fillId="18" borderId="123" xfId="0" applyFont="1" applyFill="1" applyBorder="1" applyAlignment="1">
      <alignment horizontal="center"/>
    </xf>
    <xf numFmtId="0" fontId="22" fillId="18" borderId="124" xfId="0" applyFont="1" applyFill="1" applyBorder="1" applyAlignment="1">
      <alignment horizontal="center" vertical="center"/>
    </xf>
    <xf numFmtId="0" fontId="22" fillId="18" borderId="125" xfId="0" applyFont="1" applyFill="1" applyBorder="1" applyAlignment="1">
      <alignment horizontal="center" vertical="center"/>
    </xf>
    <xf numFmtId="0" fontId="18" fillId="3" borderId="126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/>
    </xf>
    <xf numFmtId="0" fontId="16" fillId="15" borderId="96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/>
    </xf>
    <xf numFmtId="0" fontId="18" fillId="3" borderId="106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108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0" borderId="112" xfId="0" applyFont="1" applyFill="1" applyBorder="1" applyAlignment="1">
      <alignment horizontal="center" vertical="center"/>
    </xf>
    <xf numFmtId="0" fontId="18" fillId="30" borderId="38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 vertical="center"/>
    </xf>
    <xf numFmtId="0" fontId="18" fillId="30" borderId="43" xfId="0" applyFont="1" applyFill="1" applyBorder="1" applyAlignment="1">
      <alignment horizontal="center" vertical="center"/>
    </xf>
    <xf numFmtId="0" fontId="18" fillId="30" borderId="9" xfId="0" applyFont="1" applyFill="1" applyBorder="1" applyAlignment="1">
      <alignment horizontal="center" vertical="center"/>
    </xf>
    <xf numFmtId="0" fontId="18" fillId="30" borderId="96" xfId="0" applyFont="1" applyFill="1" applyBorder="1" applyAlignment="1">
      <alignment horizontal="center" vertical="center"/>
    </xf>
    <xf numFmtId="0" fontId="18" fillId="15" borderId="126" xfId="0" applyFont="1" applyFill="1" applyBorder="1" applyAlignment="1">
      <alignment horizontal="center" vertical="center" readingOrder="2"/>
    </xf>
    <xf numFmtId="0" fontId="18" fillId="15" borderId="127" xfId="0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/>
    </xf>
    <xf numFmtId="0" fontId="22" fillId="30" borderId="68" xfId="0" applyFont="1" applyFill="1" applyBorder="1" applyAlignment="1">
      <alignment horizontal="center" vertical="center"/>
    </xf>
    <xf numFmtId="0" fontId="22" fillId="30" borderId="40" xfId="0" applyFont="1" applyFill="1" applyBorder="1" applyAlignment="1">
      <alignment horizontal="center" vertical="center"/>
    </xf>
    <xf numFmtId="0" fontId="18" fillId="15" borderId="106" xfId="0" applyFont="1" applyFill="1" applyBorder="1" applyAlignment="1">
      <alignment horizontal="center" vertical="center" readingOrder="2"/>
    </xf>
    <xf numFmtId="0" fontId="18" fillId="15" borderId="107" xfId="0" applyFont="1" applyFill="1" applyBorder="1" applyAlignment="1">
      <alignment horizontal="center" vertical="center" readingOrder="2"/>
    </xf>
    <xf numFmtId="0" fontId="18" fillId="15" borderId="106" xfId="0" applyFont="1" applyFill="1" applyBorder="1" applyAlignment="1">
      <alignment horizontal="center" vertical="center" readingOrder="2"/>
    </xf>
    <xf numFmtId="0" fontId="18" fillId="15" borderId="107" xfId="0" applyFont="1" applyFill="1" applyBorder="1" applyAlignment="1">
      <alignment horizontal="center" vertical="center" readingOrder="2"/>
    </xf>
    <xf numFmtId="0" fontId="18" fillId="30" borderId="14" xfId="0" applyFont="1" applyFill="1" applyBorder="1" applyAlignment="1">
      <alignment horizontal="center" vertical="center"/>
    </xf>
    <xf numFmtId="0" fontId="18" fillId="30" borderId="85" xfId="0" applyFont="1" applyFill="1" applyBorder="1" applyAlignment="1">
      <alignment horizontal="center" vertical="center"/>
    </xf>
    <xf numFmtId="0" fontId="22" fillId="30" borderId="124" xfId="0" applyFont="1" applyFill="1" applyBorder="1" applyAlignment="1">
      <alignment horizontal="center" vertical="center"/>
    </xf>
    <xf numFmtId="0" fontId="22" fillId="30" borderId="128" xfId="0" applyFont="1" applyFill="1" applyBorder="1" applyAlignment="1">
      <alignment horizontal="center" vertical="center"/>
    </xf>
    <xf numFmtId="0" fontId="18" fillId="30" borderId="29" xfId="0" applyFont="1" applyFill="1" applyBorder="1" applyAlignment="1">
      <alignment horizontal="center" vertical="center"/>
    </xf>
    <xf numFmtId="0" fontId="18" fillId="30" borderId="31" xfId="0" applyFont="1" applyFill="1" applyBorder="1" applyAlignment="1">
      <alignment horizontal="center" vertical="center"/>
    </xf>
    <xf numFmtId="0" fontId="18" fillId="30" borderId="28" xfId="0" applyFont="1" applyFill="1" applyBorder="1" applyAlignment="1">
      <alignment horizontal="center" vertical="center"/>
    </xf>
    <xf numFmtId="0" fontId="18" fillId="30" borderId="26" xfId="0" applyFont="1" applyFill="1" applyBorder="1" applyAlignment="1">
      <alignment horizontal="center" vertical="center"/>
    </xf>
    <xf numFmtId="0" fontId="58" fillId="27" borderId="48" xfId="0" applyFont="1" applyFill="1" applyBorder="1" applyAlignment="1">
      <alignment horizontal="center"/>
    </xf>
    <xf numFmtId="0" fontId="58" fillId="27" borderId="58" xfId="0" applyFont="1" applyFill="1" applyBorder="1" applyAlignment="1">
      <alignment horizontal="center"/>
    </xf>
    <xf numFmtId="0" fontId="58" fillId="27" borderId="49" xfId="0" applyFont="1" applyFill="1" applyBorder="1" applyAlignment="1">
      <alignment horizontal="center"/>
    </xf>
    <xf numFmtId="0" fontId="59" fillId="12" borderId="48" xfId="0" applyFont="1" applyFill="1" applyBorder="1" applyAlignment="1">
      <alignment horizontal="center" vertical="center" readingOrder="2"/>
    </xf>
    <xf numFmtId="0" fontId="59" fillId="12" borderId="58" xfId="0" applyFont="1" applyFill="1" applyBorder="1" applyAlignment="1">
      <alignment horizontal="center" vertical="center" readingOrder="2"/>
    </xf>
    <xf numFmtId="0" fontId="59" fillId="12" borderId="49" xfId="0" applyFont="1" applyFill="1" applyBorder="1" applyAlignment="1">
      <alignment horizontal="center" vertical="center" readingOrder="2"/>
    </xf>
    <xf numFmtId="0" fontId="22" fillId="18" borderId="3" xfId="0" applyFont="1" applyFill="1" applyBorder="1" applyAlignment="1">
      <alignment horizontal="center" vertical="center" readingOrder="2"/>
    </xf>
    <xf numFmtId="0" fontId="22" fillId="18" borderId="17" xfId="0" applyFont="1" applyFill="1" applyBorder="1" applyAlignment="1">
      <alignment horizontal="center" vertical="center" readingOrder="2"/>
    </xf>
    <xf numFmtId="0" fontId="22" fillId="18" borderId="80" xfId="0" applyFont="1" applyFill="1" applyBorder="1" applyAlignment="1">
      <alignment horizontal="center" vertical="center" readingOrder="2"/>
    </xf>
    <xf numFmtId="0" fontId="22" fillId="18" borderId="97" xfId="0" applyFont="1" applyFill="1" applyBorder="1" applyAlignment="1">
      <alignment horizontal="center" vertical="center" readingOrder="2"/>
    </xf>
    <xf numFmtId="0" fontId="4" fillId="0" borderId="55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4" fillId="31" borderId="100" xfId="0" applyFont="1" applyFill="1" applyBorder="1" applyAlignment="1">
      <alignment horizontal="center" vertical="center" readingOrder="2"/>
    </xf>
    <xf numFmtId="0" fontId="4" fillId="31" borderId="129" xfId="0" applyFont="1" applyFill="1" applyBorder="1" applyAlignment="1">
      <alignment horizontal="center" vertical="center" readingOrder="2"/>
    </xf>
    <xf numFmtId="0" fontId="4" fillId="8" borderId="98" xfId="0" applyFont="1" applyFill="1" applyBorder="1" applyAlignment="1">
      <alignment horizontal="center" vertical="center" readingOrder="2"/>
    </xf>
    <xf numFmtId="0" fontId="4" fillId="8" borderId="99" xfId="0" applyFont="1" applyFill="1" applyBorder="1" applyAlignment="1">
      <alignment horizontal="center" vertical="center" readingOrder="2"/>
    </xf>
    <xf numFmtId="0" fontId="4" fillId="14" borderId="98" xfId="0" applyFont="1" applyFill="1" applyBorder="1" applyAlignment="1">
      <alignment horizontal="center" vertical="center" readingOrder="2"/>
    </xf>
    <xf numFmtId="0" fontId="4" fillId="14" borderId="100" xfId="0" applyFont="1" applyFill="1" applyBorder="1" applyAlignment="1">
      <alignment horizontal="center" vertical="center" readingOrder="2"/>
    </xf>
    <xf numFmtId="0" fontId="4" fillId="31" borderId="36" xfId="0" applyFont="1" applyFill="1" applyBorder="1" applyAlignment="1">
      <alignment horizontal="center" vertical="center" readingOrder="2"/>
    </xf>
    <xf numFmtId="0" fontId="4" fillId="31" borderId="37" xfId="0" applyFont="1" applyFill="1" applyBorder="1" applyAlignment="1">
      <alignment horizontal="center" vertical="center" readingOrder="2"/>
    </xf>
    <xf numFmtId="0" fontId="31" fillId="18" borderId="130" xfId="0" applyFont="1" applyFill="1" applyBorder="1" applyAlignment="1">
      <alignment horizontal="center" vertical="center" readingOrder="2"/>
    </xf>
    <xf numFmtId="0" fontId="31" fillId="18" borderId="131" xfId="0" applyFont="1" applyFill="1" applyBorder="1" applyAlignment="1">
      <alignment horizontal="center" vertical="center" readingOrder="2"/>
    </xf>
    <xf numFmtId="0" fontId="4" fillId="18" borderId="10" xfId="0" applyFont="1" applyFill="1" applyBorder="1" applyAlignment="1">
      <alignment horizontal="center" vertical="center" readingOrder="2"/>
    </xf>
    <xf numFmtId="0" fontId="4" fillId="18" borderId="75" xfId="0" applyFont="1" applyFill="1" applyBorder="1" applyAlignment="1">
      <alignment horizontal="center" vertical="center" readingOrder="2"/>
    </xf>
    <xf numFmtId="0" fontId="4" fillId="18" borderId="14" xfId="0" applyFont="1" applyFill="1" applyBorder="1" applyAlignment="1">
      <alignment horizontal="center" vertical="center" readingOrder="2"/>
    </xf>
    <xf numFmtId="0" fontId="4" fillId="18" borderId="76" xfId="0" applyFont="1" applyFill="1" applyBorder="1" applyAlignment="1">
      <alignment horizontal="center" vertical="center" readingOrder="2"/>
    </xf>
    <xf numFmtId="0" fontId="4" fillId="18" borderId="101" xfId="0" applyFont="1" applyFill="1" applyBorder="1" applyAlignment="1">
      <alignment horizontal="center" vertical="center" readingOrder="2"/>
    </xf>
    <xf numFmtId="0" fontId="4" fillId="18" borderId="88" xfId="0" applyFont="1" applyFill="1" applyBorder="1" applyAlignment="1">
      <alignment horizontal="center" vertical="center" readingOrder="2"/>
    </xf>
    <xf numFmtId="0" fontId="22" fillId="18" borderId="16" xfId="0" applyFont="1" applyFill="1" applyBorder="1" applyAlignment="1">
      <alignment horizontal="center" vertical="center" readingOrder="2"/>
    </xf>
    <xf numFmtId="0" fontId="31" fillId="18" borderId="132" xfId="0" applyFont="1" applyFill="1" applyBorder="1" applyAlignment="1">
      <alignment horizontal="center" vertical="center" shrinkToFit="1" readingOrder="2"/>
    </xf>
    <xf numFmtId="0" fontId="31" fillId="18" borderId="89" xfId="0" applyFont="1" applyFill="1" applyBorder="1" applyAlignment="1">
      <alignment horizontal="center" vertical="center" shrinkToFit="1" readingOrder="2"/>
    </xf>
    <xf numFmtId="0" fontId="31" fillId="18" borderId="133" xfId="0" applyFont="1" applyFill="1" applyBorder="1" applyAlignment="1">
      <alignment horizontal="center" vertical="center" shrinkToFit="1" readingOrder="2"/>
    </xf>
    <xf numFmtId="0" fontId="31" fillId="18" borderId="16" xfId="0" applyFont="1" applyFill="1" applyBorder="1" applyAlignment="1">
      <alignment horizontal="center" vertical="center" shrinkToFit="1" readingOrder="2"/>
    </xf>
    <xf numFmtId="0" fontId="31" fillId="18" borderId="133" xfId="0" applyFont="1" applyFill="1" applyBorder="1" applyAlignment="1">
      <alignment horizontal="center" vertical="center" wrapText="1" shrinkToFit="1" readingOrder="2"/>
    </xf>
    <xf numFmtId="0" fontId="31" fillId="18" borderId="16" xfId="0" applyFont="1" applyFill="1" applyBorder="1" applyAlignment="1">
      <alignment horizontal="center" vertical="center" wrapText="1" shrinkToFit="1" readingOrder="2"/>
    </xf>
    <xf numFmtId="0" fontId="22" fillId="18" borderId="134" xfId="0" applyFont="1" applyFill="1" applyBorder="1" applyAlignment="1">
      <alignment horizontal="center" vertical="center"/>
    </xf>
    <xf numFmtId="0" fontId="22" fillId="18" borderId="13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" fillId="18" borderId="101" xfId="0" applyFont="1" applyFill="1" applyBorder="1" applyAlignment="1">
      <alignment horizontal="center" vertical="center"/>
    </xf>
    <xf numFmtId="0" fontId="4" fillId="18" borderId="41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43" xfId="0" applyFont="1" applyFill="1" applyBorder="1" applyAlignment="1">
      <alignment horizontal="center" vertical="center"/>
    </xf>
    <xf numFmtId="0" fontId="4" fillId="18" borderId="108" xfId="0" applyFont="1" applyFill="1" applyBorder="1" applyAlignment="1">
      <alignment horizontal="center" vertical="center" shrinkToFit="1"/>
    </xf>
    <xf numFmtId="0" fontId="4" fillId="18" borderId="66" xfId="0" applyFont="1" applyFill="1" applyBorder="1" applyAlignment="1">
      <alignment horizontal="center" vertical="center" shrinkToFit="1"/>
    </xf>
    <xf numFmtId="0" fontId="4" fillId="18" borderId="106" xfId="0" applyFont="1" applyFill="1" applyBorder="1" applyAlignment="1">
      <alignment horizontal="center" vertical="center" shrinkToFit="1"/>
    </xf>
    <xf numFmtId="0" fontId="4" fillId="18" borderId="32" xfId="0" applyFont="1" applyFill="1" applyBorder="1" applyAlignment="1">
      <alignment horizontal="center" vertical="center" shrinkToFit="1"/>
    </xf>
    <xf numFmtId="0" fontId="4" fillId="18" borderId="106" xfId="0" applyFont="1" applyFill="1" applyBorder="1" applyAlignment="1">
      <alignment horizontal="center" vertical="center" wrapText="1" shrinkToFit="1"/>
    </xf>
    <xf numFmtId="0" fontId="4" fillId="18" borderId="32" xfId="0" applyFont="1" applyFill="1" applyBorder="1" applyAlignment="1">
      <alignment horizontal="center" vertical="center" wrapText="1" shrinkToFit="1"/>
    </xf>
    <xf numFmtId="0" fontId="4" fillId="18" borderId="126" xfId="0" applyFont="1" applyFill="1" applyBorder="1" applyAlignment="1">
      <alignment horizontal="center" vertical="center" wrapText="1" shrinkToFit="1"/>
    </xf>
    <xf numFmtId="0" fontId="4" fillId="18" borderId="67" xfId="0" applyFont="1" applyFill="1" applyBorder="1" applyAlignment="1">
      <alignment horizontal="center" vertical="center" wrapText="1" shrinkToFit="1"/>
    </xf>
    <xf numFmtId="0" fontId="31" fillId="18" borderId="102" xfId="0" applyFont="1" applyFill="1" applyBorder="1" applyAlignment="1">
      <alignment horizontal="center" vertical="center"/>
    </xf>
    <xf numFmtId="0" fontId="31" fillId="18" borderId="103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8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14" borderId="48" xfId="0" applyFont="1" applyFill="1" applyBorder="1" applyAlignment="1">
      <alignment horizontal="center" vertical="center"/>
    </xf>
    <xf numFmtId="0" fontId="4" fillId="14" borderId="58" xfId="0" applyFont="1" applyFill="1" applyBorder="1" applyAlignment="1">
      <alignment horizontal="center" vertical="center"/>
    </xf>
    <xf numFmtId="0" fontId="4" fillId="14" borderId="49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12" borderId="48" xfId="0" applyFont="1" applyFill="1" applyBorder="1" applyAlignment="1">
      <alignment horizontal="center"/>
    </xf>
    <xf numFmtId="0" fontId="19" fillId="12" borderId="58" xfId="0" applyFont="1" applyFill="1" applyBorder="1" applyAlignment="1">
      <alignment horizontal="center"/>
    </xf>
    <xf numFmtId="0" fontId="19" fillId="12" borderId="49" xfId="0" applyFont="1" applyFill="1" applyBorder="1" applyAlignment="1">
      <alignment horizontal="center"/>
    </xf>
    <xf numFmtId="0" fontId="4" fillId="8" borderId="136" xfId="0" applyFont="1" applyFill="1" applyBorder="1" applyAlignment="1">
      <alignment horizontal="center" vertical="center"/>
    </xf>
    <xf numFmtId="0" fontId="4" fillId="8" borderId="137" xfId="0" applyFont="1" applyFill="1" applyBorder="1" applyAlignment="1">
      <alignment horizontal="center" vertical="center"/>
    </xf>
    <xf numFmtId="0" fontId="4" fillId="8" borderId="138" xfId="0" applyFont="1" applyFill="1" applyBorder="1" applyAlignment="1">
      <alignment horizontal="center" vertical="center"/>
    </xf>
    <xf numFmtId="0" fontId="4" fillId="22" borderId="139" xfId="0" applyFont="1" applyFill="1" applyBorder="1" applyAlignment="1">
      <alignment horizontal="center" vertical="center"/>
    </xf>
    <xf numFmtId="0" fontId="4" fillId="22" borderId="140" xfId="0" applyFont="1" applyFill="1" applyBorder="1" applyAlignment="1">
      <alignment horizontal="center" vertical="center"/>
    </xf>
    <xf numFmtId="0" fontId="4" fillId="22" borderId="141" xfId="0" applyFont="1" applyFill="1" applyBorder="1" applyAlignment="1">
      <alignment horizontal="center" vertical="center"/>
    </xf>
    <xf numFmtId="0" fontId="4" fillId="31" borderId="34" xfId="0" applyFont="1" applyFill="1" applyBorder="1" applyAlignment="1">
      <alignment horizontal="center" vertical="center" wrapText="1"/>
    </xf>
    <xf numFmtId="0" fontId="4" fillId="31" borderId="93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/>
    </xf>
    <xf numFmtId="0" fontId="4" fillId="6" borderId="142" xfId="0" applyFont="1" applyFill="1" applyBorder="1" applyAlignment="1">
      <alignment horizontal="center" vertical="center"/>
    </xf>
    <xf numFmtId="0" fontId="4" fillId="6" borderId="84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55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  <xf numFmtId="0" fontId="5" fillId="21" borderId="106" xfId="0" applyFont="1" applyFill="1" applyBorder="1" applyAlignment="1">
      <alignment horizontal="center" vertical="center"/>
    </xf>
    <xf numFmtId="0" fontId="5" fillId="21" borderId="32" xfId="0" applyFont="1" applyFill="1" applyBorder="1" applyAlignment="1">
      <alignment horizontal="center" vertical="center"/>
    </xf>
    <xf numFmtId="0" fontId="5" fillId="21" borderId="126" xfId="0" applyFont="1" applyFill="1" applyBorder="1" applyAlignment="1">
      <alignment horizontal="center" vertical="center"/>
    </xf>
    <xf numFmtId="0" fontId="5" fillId="21" borderId="67" xfId="0" applyFont="1" applyFill="1" applyBorder="1" applyAlignment="1">
      <alignment horizontal="center" vertical="center"/>
    </xf>
    <xf numFmtId="0" fontId="25" fillId="15" borderId="43" xfId="0" applyFont="1" applyFill="1" applyBorder="1" applyAlignment="1">
      <alignment horizontal="center" vertical="center"/>
    </xf>
    <xf numFmtId="0" fontId="25" fillId="15" borderId="96" xfId="0" applyFont="1" applyFill="1" applyBorder="1" applyAlignment="1">
      <alignment horizontal="center" vertical="center"/>
    </xf>
    <xf numFmtId="0" fontId="25" fillId="15" borderId="28" xfId="0" applyFont="1" applyFill="1" applyBorder="1" applyAlignment="1">
      <alignment horizontal="center" vertical="center"/>
    </xf>
    <xf numFmtId="0" fontId="5" fillId="21" borderId="108" xfId="0" applyFont="1" applyFill="1" applyBorder="1" applyAlignment="1">
      <alignment horizontal="center" vertical="center"/>
    </xf>
    <xf numFmtId="0" fontId="5" fillId="21" borderId="6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30" borderId="14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readingOrder="2"/>
    </xf>
    <xf numFmtId="0" fontId="23" fillId="9" borderId="144" xfId="0" applyFont="1" applyFill="1" applyBorder="1" applyAlignment="1">
      <alignment horizontal="center" vertical="center" readingOrder="2"/>
    </xf>
    <xf numFmtId="0" fontId="23" fillId="9" borderId="145" xfId="0" applyFont="1" applyFill="1" applyBorder="1" applyAlignment="1">
      <alignment horizontal="center" vertical="center" readingOrder="2"/>
    </xf>
    <xf numFmtId="0" fontId="23" fillId="28" borderId="146" xfId="0" applyFont="1" applyFill="1" applyBorder="1" applyAlignment="1">
      <alignment horizontal="center" vertical="center" readingOrder="2"/>
    </xf>
    <xf numFmtId="0" fontId="21" fillId="5" borderId="37" xfId="0" applyFont="1" applyFill="1" applyBorder="1" applyAlignment="1">
      <alignment readingOrder="2"/>
    </xf>
    <xf numFmtId="0" fontId="23" fillId="10" borderId="147" xfId="0" applyFont="1" applyFill="1" applyBorder="1" applyAlignment="1">
      <alignment horizontal="center" vertical="center" readingOrder="2"/>
    </xf>
    <xf numFmtId="0" fontId="21" fillId="32" borderId="148" xfId="0" applyFont="1" applyFill="1" applyBorder="1" applyAlignment="1">
      <alignment readingOrder="2"/>
    </xf>
    <xf numFmtId="0" fontId="22" fillId="6" borderId="1" xfId="0" applyFont="1" applyFill="1" applyBorder="1" applyAlignment="1">
      <alignment horizontal="center" vertical="center" readingOrder="2"/>
    </xf>
    <xf numFmtId="0" fontId="22" fillId="20" borderId="1" xfId="0" applyFont="1" applyFill="1" applyBorder="1" applyAlignment="1">
      <alignment horizontal="center" vertical="center" readingOrder="2"/>
    </xf>
    <xf numFmtId="0" fontId="22" fillId="19" borderId="1" xfId="0" applyFont="1" applyFill="1" applyBorder="1" applyAlignment="1">
      <alignment horizontal="center" vertical="center" readingOrder="2"/>
    </xf>
    <xf numFmtId="0" fontId="19" fillId="18" borderId="48" xfId="0" applyFont="1" applyFill="1" applyBorder="1" applyAlignment="1">
      <alignment horizontal="center" vertical="center" readingOrder="2"/>
    </xf>
    <xf numFmtId="0" fontId="19" fillId="18" borderId="49" xfId="0" applyFont="1" applyFill="1" applyBorder="1" applyAlignment="1">
      <alignment horizontal="center" vertical="center" readingOrder="2"/>
    </xf>
    <xf numFmtId="0" fontId="19" fillId="18" borderId="10" xfId="0" applyFont="1" applyFill="1" applyBorder="1" applyAlignment="1">
      <alignment horizontal="center" readingOrder="2"/>
    </xf>
    <xf numFmtId="0" fontId="19" fillId="18" borderId="75" xfId="0" applyFont="1" applyFill="1" applyBorder="1" applyAlignment="1">
      <alignment horizontal="center" readingOrder="2"/>
    </xf>
    <xf numFmtId="0" fontId="19" fillId="18" borderId="101" xfId="0" applyFont="1" applyFill="1" applyBorder="1" applyAlignment="1">
      <alignment horizontal="center" readingOrder="2"/>
    </xf>
    <xf numFmtId="0" fontId="19" fillId="18" borderId="88" xfId="0" applyFont="1" applyFill="1" applyBorder="1" applyAlignment="1">
      <alignment horizontal="center" readingOrder="2"/>
    </xf>
    <xf numFmtId="0" fontId="18" fillId="18" borderId="101" xfId="0" applyFont="1" applyFill="1" applyBorder="1" applyAlignment="1">
      <alignment horizontal="center" readingOrder="2"/>
    </xf>
    <xf numFmtId="0" fontId="18" fillId="18" borderId="88" xfId="0" applyFont="1" applyFill="1" applyBorder="1" applyAlignment="1">
      <alignment horizontal="center" readingOrder="2"/>
    </xf>
    <xf numFmtId="0" fontId="18" fillId="18" borderId="10" xfId="0" applyFont="1" applyFill="1" applyBorder="1" applyAlignment="1">
      <alignment horizontal="center" readingOrder="2"/>
    </xf>
    <xf numFmtId="0" fontId="18" fillId="18" borderId="75" xfId="0" applyFont="1" applyFill="1" applyBorder="1" applyAlignment="1">
      <alignment horizontal="center" readingOrder="2"/>
    </xf>
    <xf numFmtId="0" fontId="18" fillId="18" borderId="48" xfId="0" applyFont="1" applyFill="1" applyBorder="1" applyAlignment="1">
      <alignment horizontal="center" vertical="center" readingOrder="2"/>
    </xf>
    <xf numFmtId="0" fontId="18" fillId="18" borderId="49" xfId="0" applyFont="1" applyFill="1" applyBorder="1" applyAlignment="1">
      <alignment horizontal="center" vertical="center" readingOrder="2"/>
    </xf>
    <xf numFmtId="0" fontId="25" fillId="7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5" borderId="48" xfId="0" applyFont="1" applyFill="1" applyBorder="1" applyAlignment="1">
      <alignment horizontal="center" vertical="center" readingOrder="2"/>
    </xf>
    <xf numFmtId="0" fontId="4" fillId="5" borderId="49" xfId="0" applyFont="1" applyFill="1" applyBorder="1" applyAlignment="1">
      <alignment horizontal="center" vertical="center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worksheet" Target="worksheets/sheet18.xml" /><Relationship Id="rId25" Type="http://schemas.openxmlformats.org/officeDocument/2006/relationships/worksheet" Target="worksheets/sheet19.xml" /><Relationship Id="rId26" Type="http://schemas.openxmlformats.org/officeDocument/2006/relationships/worksheet" Target="worksheets/sheet20.xml" /><Relationship Id="rId27" Type="http://schemas.openxmlformats.org/officeDocument/2006/relationships/chartsheet" Target="chartsheets/sheet7.xml" /><Relationship Id="rId28" Type="http://schemas.openxmlformats.org/officeDocument/2006/relationships/chartsheet" Target="chartsheets/sheet8.xml" /><Relationship Id="rId29" Type="http://schemas.openxmlformats.org/officeDocument/2006/relationships/chartsheet" Target="chartsheets/sheet9.xml" /><Relationship Id="rId30" Type="http://schemas.openxmlformats.org/officeDocument/2006/relationships/chartsheet" Target="chartsheets/sheet10.xml" /><Relationship Id="rId31" Type="http://schemas.openxmlformats.org/officeDocument/2006/relationships/chartsheet" Target="chartsheets/sheet11.xml" /><Relationship Id="rId32" Type="http://schemas.openxmlformats.org/officeDocument/2006/relationships/chartsheet" Target="chartsheets/sheet12.xml" /><Relationship Id="rId33" Type="http://schemas.openxmlformats.org/officeDocument/2006/relationships/chartsheet" Target="chartsheets/sheet13.xml" /><Relationship Id="rId34" Type="http://schemas.openxmlformats.org/officeDocument/2006/relationships/worksheet" Target="worksheets/sheet21.xml" /><Relationship Id="rId35" Type="http://schemas.openxmlformats.org/officeDocument/2006/relationships/worksheet" Target="worksheets/sheet22.xml" /><Relationship Id="rId36" Type="http://schemas.openxmlformats.org/officeDocument/2006/relationships/worksheet" Target="worksheets/sheet23.xml" /><Relationship Id="rId37" Type="http://schemas.openxmlformats.org/officeDocument/2006/relationships/worksheet" Target="worksheets/sheet24.xml" /><Relationship Id="rId38" Type="http://schemas.openxmlformats.org/officeDocument/2006/relationships/worksheet" Target="worksheets/sheet25.xml" /><Relationship Id="rId39" Type="http://schemas.openxmlformats.org/officeDocument/2006/relationships/worksheet" Target="worksheets/sheet26.xml" /><Relationship Id="rId40" Type="http://schemas.openxmlformats.org/officeDocument/2006/relationships/chartsheet" Target="chartsheets/sheet14.xml" /><Relationship Id="rId41" Type="http://schemas.openxmlformats.org/officeDocument/2006/relationships/chartsheet" Target="chartsheets/sheet15.xml" /><Relationship Id="rId42" Type="http://schemas.openxmlformats.org/officeDocument/2006/relationships/worksheet" Target="worksheets/sheet27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Relationship Id="rId3" Type="http://schemas.openxmlformats.org/officeDocument/2006/relationships/image" Target="../media/image35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37.jpeg" /><Relationship Id="rId3" Type="http://schemas.openxmlformats.org/officeDocument/2006/relationships/image" Target="../media/image38.jpeg" /><Relationship Id="rId4" Type="http://schemas.openxmlformats.org/officeDocument/2006/relationships/image" Target="../media/image39.jpeg" /><Relationship Id="rId5" Type="http://schemas.openxmlformats.org/officeDocument/2006/relationships/image" Target="../media/image40.jpeg" /><Relationship Id="rId6" Type="http://schemas.openxmlformats.org/officeDocument/2006/relationships/image" Target="../media/image41.jpeg" /><Relationship Id="rId7" Type="http://schemas.openxmlformats.org/officeDocument/2006/relationships/image" Target="../media/image42.jpeg" /><Relationship Id="rId8" Type="http://schemas.openxmlformats.org/officeDocument/2006/relationships/image" Target="../media/image43.jpeg" /><Relationship Id="rId9" Type="http://schemas.openxmlformats.org/officeDocument/2006/relationships/image" Target="../media/image4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'1-1'!$D$9:$D$10</c:f>
              <c:numCache/>
            </c:numRef>
          </c:val>
        </c:ser>
        <c:axId val="45281858"/>
        <c:axId val="4883539"/>
      </c:barChart>
      <c:catAx>
        <c:axId val="4528185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auto val="1"/>
        <c:lblOffset val="100"/>
        <c:noMultiLvlLbl val="0"/>
      </c:catAx>
      <c:valAx>
        <c:axId val="488353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5281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رسم بياني يوضح اهم اسباب حوادث الحريق موزعه على المناطق لعام 1428 هـ</a:t>
            </a:r>
          </a:p>
        </c:rich>
      </c:tx>
      <c:layout/>
      <c:spPr>
        <a:gradFill rotWithShape="1">
          <a:gsLst>
            <a:gs pos="0">
              <a:srgbClr val="FF9900"/>
            </a:gs>
            <a:gs pos="50000">
              <a:srgbClr val="FFE8C6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'حريق اسباب'!$E$4</c:f>
              <c:strCache>
                <c:ptCount val="1"/>
                <c:pt idx="0">
                  <c:v>الالتماس الكهربائي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اسباب'!$E$6:$E$18</c:f>
              <c:numCache>
                <c:ptCount val="13"/>
                <c:pt idx="0">
                  <c:v>2340</c:v>
                </c:pt>
                <c:pt idx="1">
                  <c:v>1657</c:v>
                </c:pt>
                <c:pt idx="2">
                  <c:v>2524</c:v>
                </c:pt>
                <c:pt idx="3">
                  <c:v>287</c:v>
                </c:pt>
                <c:pt idx="4">
                  <c:v>575</c:v>
                </c:pt>
                <c:pt idx="5">
                  <c:v>550</c:v>
                </c:pt>
                <c:pt idx="6">
                  <c:v>37</c:v>
                </c:pt>
                <c:pt idx="7">
                  <c:v>51</c:v>
                </c:pt>
                <c:pt idx="8">
                  <c:v>324</c:v>
                </c:pt>
                <c:pt idx="9">
                  <c:v>188</c:v>
                </c:pt>
                <c:pt idx="10">
                  <c:v>277</c:v>
                </c:pt>
                <c:pt idx="11">
                  <c:v>294</c:v>
                </c:pt>
                <c:pt idx="12">
                  <c:v>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'حريق اسباب'!$F$4</c:f>
              <c:strCache>
                <c:ptCount val="1"/>
                <c:pt idx="0">
                  <c:v>عبث أطفال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اسباب'!$F$6:$F$18</c:f>
              <c:numCache>
                <c:ptCount val="13"/>
                <c:pt idx="0">
                  <c:v>886</c:v>
                </c:pt>
                <c:pt idx="1">
                  <c:v>1176</c:v>
                </c:pt>
                <c:pt idx="2">
                  <c:v>2256</c:v>
                </c:pt>
                <c:pt idx="3">
                  <c:v>392</c:v>
                </c:pt>
                <c:pt idx="4">
                  <c:v>276</c:v>
                </c:pt>
                <c:pt idx="5">
                  <c:v>695</c:v>
                </c:pt>
                <c:pt idx="6">
                  <c:v>178</c:v>
                </c:pt>
                <c:pt idx="7">
                  <c:v>60</c:v>
                </c:pt>
                <c:pt idx="8">
                  <c:v>369</c:v>
                </c:pt>
                <c:pt idx="9">
                  <c:v>410</c:v>
                </c:pt>
                <c:pt idx="10">
                  <c:v>457</c:v>
                </c:pt>
                <c:pt idx="11">
                  <c:v>412</c:v>
                </c:pt>
                <c:pt idx="12">
                  <c:v>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'حريق اسباب'!$G$4</c:f>
              <c:strCache>
                <c:ptCount val="1"/>
                <c:pt idx="0">
                  <c:v>مصدر حراري متوهج وبطيء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اسباب'!$G$6:$G$18</c:f>
              <c:numCache>
                <c:ptCount val="13"/>
                <c:pt idx="0">
                  <c:v>389</c:v>
                </c:pt>
                <c:pt idx="1">
                  <c:v>993</c:v>
                </c:pt>
                <c:pt idx="2">
                  <c:v>606</c:v>
                </c:pt>
                <c:pt idx="3">
                  <c:v>141</c:v>
                </c:pt>
                <c:pt idx="4">
                  <c:v>110</c:v>
                </c:pt>
                <c:pt idx="5">
                  <c:v>556</c:v>
                </c:pt>
                <c:pt idx="6">
                  <c:v>102</c:v>
                </c:pt>
                <c:pt idx="7">
                  <c:v>177</c:v>
                </c:pt>
                <c:pt idx="8">
                  <c:v>65</c:v>
                </c:pt>
                <c:pt idx="9">
                  <c:v>156</c:v>
                </c:pt>
                <c:pt idx="10">
                  <c:v>18</c:v>
                </c:pt>
                <c:pt idx="11">
                  <c:v>242</c:v>
                </c:pt>
                <c:pt idx="12">
                  <c:v>57</c:v>
                </c:pt>
              </c:numCache>
            </c:numRef>
          </c:val>
          <c:shape val="box"/>
        </c:ser>
        <c:shape val="box"/>
        <c:axId val="38472892"/>
        <c:axId val="10711709"/>
      </c:bar3DChart>
      <c:catAx>
        <c:axId val="384728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472892"/>
        <c:crossesAt val="1"/>
        <c:crossBetween val="between"/>
        <c:dispUnits/>
      </c:valAx>
      <c:spPr>
        <a:gradFill rotWithShape="1">
          <a:gsLst>
            <a:gs pos="0">
              <a:srgbClr val="FF9900"/>
            </a:gs>
            <a:gs pos="50000">
              <a:srgbClr val="FFFFFF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</c:plotArea>
    <c:legend>
      <c:legendPos val="t"/>
      <c:layout/>
      <c:overlay val="0"/>
      <c:spPr>
        <a:gradFill rotWithShape="1">
          <a:gsLst>
            <a:gs pos="0">
              <a:srgbClr val="FF9900"/>
            </a:gs>
            <a:gs pos="50000">
              <a:srgbClr val="FFE8C6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50000">
          <a:srgbClr val="FFFFFF"/>
        </a:gs>
        <a:gs pos="100000">
          <a:srgbClr val="FF990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 أهم النوعيات المحترقة موزعةعلى المناطق لعام 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'حريق نوعية '!$E$4</c:f>
              <c:strCache>
                <c:ptCount val="1"/>
                <c:pt idx="0">
                  <c:v>السكنية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'!$E$6:$E$18</c:f>
              <c:numCache>
                <c:ptCount val="13"/>
                <c:pt idx="0">
                  <c:v>1968</c:v>
                </c:pt>
                <c:pt idx="1">
                  <c:v>1666</c:v>
                </c:pt>
                <c:pt idx="2">
                  <c:v>2087</c:v>
                </c:pt>
                <c:pt idx="3">
                  <c:v>274</c:v>
                </c:pt>
                <c:pt idx="4">
                  <c:v>593</c:v>
                </c:pt>
                <c:pt idx="5">
                  <c:v>553</c:v>
                </c:pt>
                <c:pt idx="6">
                  <c:v>50</c:v>
                </c:pt>
                <c:pt idx="7">
                  <c:v>35</c:v>
                </c:pt>
                <c:pt idx="8">
                  <c:v>226</c:v>
                </c:pt>
                <c:pt idx="9">
                  <c:v>267</c:v>
                </c:pt>
                <c:pt idx="10">
                  <c:v>219</c:v>
                </c:pt>
                <c:pt idx="11">
                  <c:v>392</c:v>
                </c:pt>
                <c:pt idx="12">
                  <c:v>145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'حريق نوعية '!$F$4</c:f>
              <c:strCache>
                <c:ptCount val="1"/>
                <c:pt idx="0">
                  <c:v>زراعيه وحيوانيه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'!$F$6:$F$18</c:f>
              <c:numCache>
                <c:ptCount val="13"/>
                <c:pt idx="0">
                  <c:v>268</c:v>
                </c:pt>
                <c:pt idx="1">
                  <c:v>581</c:v>
                </c:pt>
                <c:pt idx="2">
                  <c:v>154</c:v>
                </c:pt>
                <c:pt idx="3">
                  <c:v>224</c:v>
                </c:pt>
                <c:pt idx="4">
                  <c:v>90</c:v>
                </c:pt>
                <c:pt idx="5">
                  <c:v>189</c:v>
                </c:pt>
                <c:pt idx="6">
                  <c:v>264</c:v>
                </c:pt>
                <c:pt idx="7">
                  <c:v>219</c:v>
                </c:pt>
                <c:pt idx="8">
                  <c:v>143</c:v>
                </c:pt>
                <c:pt idx="9">
                  <c:v>125</c:v>
                </c:pt>
                <c:pt idx="10">
                  <c:v>91</c:v>
                </c:pt>
                <c:pt idx="11">
                  <c:v>460</c:v>
                </c:pt>
                <c:pt idx="12">
                  <c:v>18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'حريق نوعية '!$O$4</c:f>
              <c:strCache>
                <c:ptCount val="1"/>
                <c:pt idx="0">
                  <c:v>وسائل النقل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'!$O$6:$O$18</c:f>
              <c:numCache>
                <c:ptCount val="13"/>
                <c:pt idx="0">
                  <c:v>920</c:v>
                </c:pt>
                <c:pt idx="1">
                  <c:v>1247</c:v>
                </c:pt>
                <c:pt idx="2">
                  <c:v>1416</c:v>
                </c:pt>
                <c:pt idx="3">
                  <c:v>170</c:v>
                </c:pt>
                <c:pt idx="4">
                  <c:v>349</c:v>
                </c:pt>
                <c:pt idx="5">
                  <c:v>286</c:v>
                </c:pt>
                <c:pt idx="6">
                  <c:v>26</c:v>
                </c:pt>
                <c:pt idx="7">
                  <c:v>23</c:v>
                </c:pt>
                <c:pt idx="8">
                  <c:v>125</c:v>
                </c:pt>
                <c:pt idx="9">
                  <c:v>151</c:v>
                </c:pt>
                <c:pt idx="10">
                  <c:v>145</c:v>
                </c:pt>
                <c:pt idx="11">
                  <c:v>271</c:v>
                </c:pt>
                <c:pt idx="12">
                  <c:v>104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'حريق نوعية '!$T$4</c:f>
              <c:strCache>
                <c:ptCount val="1"/>
                <c:pt idx="0">
                  <c:v>النفايات والمخلفات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'!$T$6:$T$18</c:f>
              <c:numCache>
                <c:ptCount val="13"/>
                <c:pt idx="0">
                  <c:v>581</c:v>
                </c:pt>
                <c:pt idx="1">
                  <c:v>1514</c:v>
                </c:pt>
                <c:pt idx="2">
                  <c:v>2090</c:v>
                </c:pt>
                <c:pt idx="3">
                  <c:v>383</c:v>
                </c:pt>
                <c:pt idx="4">
                  <c:v>71</c:v>
                </c:pt>
                <c:pt idx="5">
                  <c:v>1059</c:v>
                </c:pt>
                <c:pt idx="6">
                  <c:v>69</c:v>
                </c:pt>
                <c:pt idx="7">
                  <c:v>66</c:v>
                </c:pt>
                <c:pt idx="8">
                  <c:v>235</c:v>
                </c:pt>
                <c:pt idx="9">
                  <c:v>331</c:v>
                </c:pt>
                <c:pt idx="10">
                  <c:v>337</c:v>
                </c:pt>
                <c:pt idx="11">
                  <c:v>885</c:v>
                </c:pt>
                <c:pt idx="12">
                  <c:v>41</c:v>
                </c:pt>
              </c:numCache>
            </c:numRef>
          </c:val>
          <c:shape val="box"/>
        </c:ser>
        <c:shape val="box"/>
        <c:axId val="29296518"/>
        <c:axId val="62342071"/>
      </c:bar3DChart>
      <c:catAx>
        <c:axId val="29296518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نمط عمليات اطفاء حوادث الحريق حسب الأشهرلكافة المناطق لعام 1428هـ </a:t>
            </a:r>
          </a:p>
        </c:rich>
      </c:tx>
      <c:layout>
        <c:manualLayout>
          <c:xMode val="factor"/>
          <c:yMode val="factor"/>
          <c:x val="-0.016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425"/>
          <c:w val="0.9805"/>
          <c:h val="0.82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'حريق اشهر'!$B$3:$M$3</c:f>
              <c:strCache>
                <c:ptCount val="12"/>
                <c:pt idx="0">
                  <c:v>محرم</c:v>
                </c:pt>
                <c:pt idx="1">
                  <c:v>صفر </c:v>
                </c:pt>
                <c:pt idx="2">
                  <c:v>ربيع أول</c:v>
                </c:pt>
                <c:pt idx="3">
                  <c:v>ربيع ثاني</c:v>
                </c:pt>
                <c:pt idx="4">
                  <c:v>جماد اول</c:v>
                </c:pt>
                <c:pt idx="5">
                  <c:v>جماد ثاني</c:v>
                </c:pt>
                <c:pt idx="6">
                  <c:v>رجب</c:v>
                </c:pt>
                <c:pt idx="7">
                  <c:v>شعبان</c:v>
                </c:pt>
                <c:pt idx="8">
                  <c:v>رمضان</c:v>
                </c:pt>
                <c:pt idx="9">
                  <c:v>شوال</c:v>
                </c:pt>
                <c:pt idx="10">
                  <c:v>ذوالقعدة</c:v>
                </c:pt>
                <c:pt idx="11">
                  <c:v>ذو الحجة</c:v>
                </c:pt>
              </c:strCache>
            </c:strRef>
          </c:cat>
          <c:val>
            <c:numRef>
              <c:f>'حريق اشهر'!$B$18:$M$18</c:f>
              <c:numCache>
                <c:ptCount val="12"/>
                <c:pt idx="0">
                  <c:v>2038</c:v>
                </c:pt>
                <c:pt idx="1">
                  <c:v>2150</c:v>
                </c:pt>
                <c:pt idx="2">
                  <c:v>2097</c:v>
                </c:pt>
                <c:pt idx="3">
                  <c:v>2729</c:v>
                </c:pt>
                <c:pt idx="4">
                  <c:v>2782</c:v>
                </c:pt>
                <c:pt idx="5">
                  <c:v>2761</c:v>
                </c:pt>
                <c:pt idx="6">
                  <c:v>2411</c:v>
                </c:pt>
                <c:pt idx="7">
                  <c:v>2581</c:v>
                </c:pt>
                <c:pt idx="8">
                  <c:v>2648</c:v>
                </c:pt>
                <c:pt idx="9">
                  <c:v>2674</c:v>
                </c:pt>
                <c:pt idx="10">
                  <c:v>2130</c:v>
                </c:pt>
                <c:pt idx="11">
                  <c:v>1987</c:v>
                </c:pt>
              </c:numCache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/>
            </c:numRef>
          </c:val>
        </c:ser>
        <c:axId val="14668922"/>
        <c:axId val="64911435"/>
      </c:barChart>
      <c:catAx>
        <c:axId val="146689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4668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/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/>
            </c:numRef>
          </c:val>
        </c:ser>
        <c:axId val="47332004"/>
        <c:axId val="23334853"/>
      </c:barChart>
      <c:catAx>
        <c:axId val="4733200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/>
            </c:numRef>
          </c:val>
        </c:ser>
        <c:axId val="8687086"/>
        <c:axId val="11074911"/>
      </c:barChart>
      <c:catAx>
        <c:axId val="86870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225"/>
          <c:y val="0.22025"/>
          <c:w val="0.8992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'الانقاذ تصنيف الخسائر البشر (3)'!$C$5:$C$6</c:f>
              <c:strCache>
                <c:ptCount val="1"/>
                <c:pt idx="0">
                  <c:v>وفيات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(3)'!$C$7:$C$19</c:f>
              <c:numCache/>
            </c:numRef>
          </c:val>
        </c:ser>
        <c:ser>
          <c:idx val="1"/>
          <c:order val="1"/>
          <c:tx>
            <c:strRef>
              <c:f>'الانقاذ تصنيف الخسائر البشر (3)'!$D$5:$D$6</c:f>
              <c:strCache>
                <c:ptCount val="1"/>
                <c:pt idx="0">
                  <c:v>وفيات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(3)'!$D$7:$D$19</c:f>
              <c:numCache/>
            </c:numRef>
          </c:val>
        </c:ser>
        <c:axId val="32565336"/>
        <c:axId val="24652569"/>
      </c:barChart>
      <c:catAx>
        <c:axId val="32565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653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175"/>
          <c:y val="0.141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'الانقاذ تصنيف الخسائر البشر (3)'!$F$5:$F$6</c:f>
              <c:strCache>
                <c:ptCount val="1"/>
                <c:pt idx="0">
                  <c:v>اصابات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(3)'!$F$7:$F$19</c:f>
              <c:numCache/>
            </c:numRef>
          </c:val>
        </c:ser>
        <c:ser>
          <c:idx val="1"/>
          <c:order val="1"/>
          <c:tx>
            <c:strRef>
              <c:f>'الانقاذ تصنيف الخسائر البشر (3)'!$G$5:$G$6</c:f>
              <c:strCache>
                <c:ptCount val="1"/>
                <c:pt idx="0">
                  <c:v>اصابات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(3)'!$G$7:$G$19</c:f>
              <c:numCache/>
            </c:numRef>
          </c:val>
        </c:ser>
        <c:axId val="20546530"/>
        <c:axId val="50701043"/>
      </c:barChart>
      <c:catAx>
        <c:axId val="205465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لنوعية المنقذ'!$V$4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لنوعية المنقذ'!$U$5:$U$12</c:f>
              <c:numCache/>
            </c:numRef>
          </c:cat>
          <c:val>
            <c:numRef>
              <c:f>'الوفيات والاصابات لنوعية المنقذ'!$V$5:$V$12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لنوعية المنقذ'!$W$4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لنوعية المنقذ'!$U$5:$U$12</c:f>
              <c:numCache/>
            </c:numRef>
          </c:cat>
          <c:val>
            <c:numRef>
              <c:f>'الوفيات والاصابات لنوعية المنقذ'!$W$5:$W$12</c:f>
              <c:numCache/>
            </c:numRef>
          </c:val>
          <c:shape val="box"/>
        </c:ser>
        <c:shape val="box"/>
        <c:axId val="53656204"/>
        <c:axId val="13143789"/>
      </c:bar3DChart>
      <c:catAx>
        <c:axId val="5365620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لنوعية المنقذ'!$AB$4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لنوعية المنقذ'!$AA$5:$AA$12</c:f>
              <c:numCache/>
            </c:numRef>
          </c:cat>
          <c:val>
            <c:numRef>
              <c:f>'الوفيات والاصابات لنوعية المنقذ'!$AB$5:$AB$12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لنوعية المنقذ'!$AC$4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لنوعية المنقذ'!$AA$5:$AA$12</c:f>
              <c:numCache/>
            </c:numRef>
          </c:cat>
          <c:val>
            <c:numRef>
              <c:f>'الوفيات والاصابات لنوعية المنقذ'!$AC$5:$AC$12</c:f>
              <c:numCache/>
            </c:numRef>
          </c:val>
          <c:shape val="box"/>
        </c:ser>
        <c:shape val="box"/>
        <c:axId val="51185238"/>
        <c:axId val="58013959"/>
      </c:bar3DChart>
      <c:catAx>
        <c:axId val="511852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'1-1'!$E$9:$E$10</c:f>
              <c:numCache/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'1-1'!$F$9:$F$10</c:f>
              <c:numCache/>
            </c:numRef>
          </c:val>
        </c:ser>
        <c:axId val="43951852"/>
        <c:axId val="60022349"/>
      </c:barChart>
      <c:catAx>
        <c:axId val="439518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395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لأسباب الانقا'!$V$4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لأسباب الانقا'!$U$5:$U$12</c:f>
              <c:numCache/>
            </c:numRef>
          </c:cat>
          <c:val>
            <c:numRef>
              <c:f>'الوفيات والاصابات لأسباب الانقا'!$V$5:$V$12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لأسباب الانقا'!$W$4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لأسباب الانقا'!$U$5:$U$12</c:f>
              <c:numCache/>
            </c:numRef>
          </c:cat>
          <c:val>
            <c:numRef>
              <c:f>'الوفيات والاصابات لأسباب الانقا'!$W$5:$W$12</c:f>
              <c:numCache/>
            </c:numRef>
          </c:val>
          <c:shape val="box"/>
        </c:ser>
        <c:shape val="box"/>
        <c:axId val="52363584"/>
        <c:axId val="1510209"/>
      </c:bar3DChart>
      <c:catAx>
        <c:axId val="523635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لأسباب الانقا'!$AB$4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لأسباب الانقا'!$AA$5:$AA$12</c:f>
              <c:numCache/>
            </c:numRef>
          </c:cat>
          <c:val>
            <c:numRef>
              <c:f>'الوفيات والاصابات لأسباب الانقا'!$AB$5:$AB$12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لأسباب الانقا'!$AC$4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'الوفيات والاصابات لأسباب الانقا'!$AA$5:$AA$12</c:f>
              <c:numCache/>
            </c:numRef>
          </c:cat>
          <c:val>
            <c:numRef>
              <c:f>'الوفيات والاصابات لأسباب الانقا'!$AC$5:$AC$12</c:f>
              <c:numCache/>
            </c:numRef>
          </c:val>
          <c:shape val="box"/>
        </c:ser>
        <c:shape val="box"/>
        <c:axId val="13591882"/>
        <c:axId val="55218075"/>
      </c:bar3DChart>
      <c:catAx>
        <c:axId val="1359188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 نوعية عمليات الانقاذ موزعة على بعض المناطق  خلال عام1428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'انقاذ نوعية'!$A$5</c:f>
              <c:strCache>
                <c:ptCount val="1"/>
                <c:pt idx="0">
                  <c:v>الرياض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نوعية'!$C$3:$I$3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نوعية'!$C$5:$I$5</c:f>
              <c:numCache>
                <c:ptCount val="7"/>
                <c:pt idx="0">
                  <c:v>22</c:v>
                </c:pt>
                <c:pt idx="1">
                  <c:v>1011</c:v>
                </c:pt>
                <c:pt idx="2">
                  <c:v>23</c:v>
                </c:pt>
                <c:pt idx="3">
                  <c:v>1208</c:v>
                </c:pt>
                <c:pt idx="4">
                  <c:v>62</c:v>
                </c:pt>
                <c:pt idx="5">
                  <c:v>9</c:v>
                </c:pt>
                <c:pt idx="6">
                  <c:v>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'انقاذ نوعية'!$A$6</c:f>
              <c:strCache>
                <c:ptCount val="1"/>
                <c:pt idx="0">
                  <c:v>الشرقية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نوعية'!$C$3:$I$3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نوعية'!$C$6:$I$6</c:f>
              <c:numCache>
                <c:ptCount val="7"/>
                <c:pt idx="0">
                  <c:v>47</c:v>
                </c:pt>
                <c:pt idx="1">
                  <c:v>403</c:v>
                </c:pt>
                <c:pt idx="2">
                  <c:v>41</c:v>
                </c:pt>
                <c:pt idx="3">
                  <c:v>1080</c:v>
                </c:pt>
                <c:pt idx="4">
                  <c:v>111</c:v>
                </c:pt>
                <c:pt idx="5">
                  <c:v>370</c:v>
                </c:pt>
                <c:pt idx="6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'انقاذ نوعية'!$A$7</c:f>
              <c:strCache>
                <c:ptCount val="1"/>
                <c:pt idx="0">
                  <c:v>مكة المكرمة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نوعية'!$C$3:$I$3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نوعية'!$C$7:$I$7</c:f>
              <c:numCache>
                <c:ptCount val="7"/>
                <c:pt idx="0">
                  <c:v>32</c:v>
                </c:pt>
                <c:pt idx="1">
                  <c:v>1252</c:v>
                </c:pt>
                <c:pt idx="2">
                  <c:v>60</c:v>
                </c:pt>
                <c:pt idx="3">
                  <c:v>2631</c:v>
                </c:pt>
                <c:pt idx="4">
                  <c:v>94</c:v>
                </c:pt>
                <c:pt idx="5">
                  <c:v>21</c:v>
                </c:pt>
                <c:pt idx="6">
                  <c:v>23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'انقاذ نوعية'!$A$9</c:f>
              <c:strCache>
                <c:ptCount val="1"/>
                <c:pt idx="0">
                  <c:v>المدينة المنورة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نوعية'!$C$3:$I$3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نوعية'!$C$9:$I$9</c:f>
              <c:numCache>
                <c:ptCount val="7"/>
                <c:pt idx="0">
                  <c:v>10</c:v>
                </c:pt>
                <c:pt idx="1">
                  <c:v>321</c:v>
                </c:pt>
                <c:pt idx="2">
                  <c:v>7</c:v>
                </c:pt>
                <c:pt idx="3">
                  <c:v>283</c:v>
                </c:pt>
                <c:pt idx="4">
                  <c:v>22</c:v>
                </c:pt>
                <c:pt idx="5">
                  <c:v>4</c:v>
                </c:pt>
                <c:pt idx="6">
                  <c:v>20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'انقاذ نوعية'!$A$10</c:f>
              <c:strCache>
                <c:ptCount val="1"/>
                <c:pt idx="0">
                  <c:v>القصيم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نوعية'!$C$3:$I$3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نوعية'!$C$10:$I$10</c:f>
              <c:numCache>
                <c:ptCount val="7"/>
                <c:pt idx="0">
                  <c:v>14</c:v>
                </c:pt>
                <c:pt idx="1">
                  <c:v>968</c:v>
                </c:pt>
                <c:pt idx="2">
                  <c:v>4</c:v>
                </c:pt>
                <c:pt idx="3">
                  <c:v>1066</c:v>
                </c:pt>
                <c:pt idx="4">
                  <c:v>44</c:v>
                </c:pt>
                <c:pt idx="5">
                  <c:v>11</c:v>
                </c:pt>
                <c:pt idx="6">
                  <c:v>17</c:v>
                </c:pt>
              </c:numCache>
            </c:numRef>
          </c:val>
          <c:shape val="box"/>
        </c:ser>
        <c:shape val="box"/>
        <c:axId val="27200628"/>
        <c:axId val="43479061"/>
      </c:bar3DChart>
      <c:catAx>
        <c:axId val="27200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عمليات الأنقاذ موزعة على المديريات خلال عامي1427  / 1428 هـ حسب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'2-2'!$B$6:$B$7</c:f>
              <c:strCache>
                <c:ptCount val="1"/>
                <c:pt idx="0">
                  <c:v>عدد العمليات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'2-2'!$B$8:$B$20</c:f>
              <c:numCache>
                <c:ptCount val="13"/>
                <c:pt idx="0">
                  <c:v>2734</c:v>
                </c:pt>
                <c:pt idx="1">
                  <c:v>1774</c:v>
                </c:pt>
                <c:pt idx="2">
                  <c:v>4063</c:v>
                </c:pt>
                <c:pt idx="3">
                  <c:v>1282</c:v>
                </c:pt>
                <c:pt idx="4">
                  <c:v>690</c:v>
                </c:pt>
                <c:pt idx="5">
                  <c:v>1656</c:v>
                </c:pt>
                <c:pt idx="6">
                  <c:v>399</c:v>
                </c:pt>
                <c:pt idx="7">
                  <c:v>291</c:v>
                </c:pt>
                <c:pt idx="8">
                  <c:v>377</c:v>
                </c:pt>
                <c:pt idx="9">
                  <c:v>318</c:v>
                </c:pt>
                <c:pt idx="10">
                  <c:v>365</c:v>
                </c:pt>
                <c:pt idx="11">
                  <c:v>478</c:v>
                </c:pt>
                <c:pt idx="12">
                  <c:v>204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'2-2'!$C$6:$C$7</c:f>
              <c:strCache>
                <c:ptCount val="1"/>
                <c:pt idx="0">
                  <c:v>عدد العمليات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'2-2'!$C$8:$C$20</c:f>
              <c:numCache>
                <c:ptCount val="13"/>
                <c:pt idx="0">
                  <c:v>2386</c:v>
                </c:pt>
                <c:pt idx="1">
                  <c:v>2068</c:v>
                </c:pt>
                <c:pt idx="2">
                  <c:v>4113</c:v>
                </c:pt>
                <c:pt idx="3">
                  <c:v>1167</c:v>
                </c:pt>
                <c:pt idx="4">
                  <c:v>667</c:v>
                </c:pt>
                <c:pt idx="5">
                  <c:v>2124</c:v>
                </c:pt>
                <c:pt idx="6">
                  <c:v>287</c:v>
                </c:pt>
                <c:pt idx="7">
                  <c:v>171</c:v>
                </c:pt>
                <c:pt idx="8">
                  <c:v>353</c:v>
                </c:pt>
                <c:pt idx="9">
                  <c:v>505</c:v>
                </c:pt>
                <c:pt idx="10">
                  <c:v>440</c:v>
                </c:pt>
                <c:pt idx="11">
                  <c:v>580</c:v>
                </c:pt>
                <c:pt idx="12">
                  <c:v>155</c:v>
                </c:pt>
              </c:numCache>
            </c:numRef>
          </c:val>
          <c:shape val="box"/>
        </c:ser>
        <c:shape val="box"/>
        <c:axId val="55767230"/>
        <c:axId val="32143023"/>
      </c:bar3DChart>
      <c:catAx>
        <c:axId val="55767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رسم بياني يوضح نمط  عمليات الأنقاذ لعام 1428 هـ حسب الأشهر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'انقاذ اشهر'!$B$8:$M$8</c:f>
              <c:strCache>
                <c:ptCount val="12"/>
                <c:pt idx="0">
                  <c:v>محرم</c:v>
                </c:pt>
                <c:pt idx="1">
                  <c:v>صفر </c:v>
                </c:pt>
                <c:pt idx="2">
                  <c:v>ربيع أول</c:v>
                </c:pt>
                <c:pt idx="3">
                  <c:v>ربيع ثاني</c:v>
                </c:pt>
                <c:pt idx="4">
                  <c:v>جماد اول</c:v>
                </c:pt>
                <c:pt idx="5">
                  <c:v>جماد ثاني</c:v>
                </c:pt>
                <c:pt idx="6">
                  <c:v>رجب</c:v>
                </c:pt>
                <c:pt idx="7">
                  <c:v>شعبان</c:v>
                </c:pt>
                <c:pt idx="8">
                  <c:v>رمضان</c:v>
                </c:pt>
                <c:pt idx="9">
                  <c:v>شوال</c:v>
                </c:pt>
                <c:pt idx="10">
                  <c:v>ذوالقعدة</c:v>
                </c:pt>
                <c:pt idx="11">
                  <c:v>ذو الحجة</c:v>
                </c:pt>
              </c:strCache>
            </c:strRef>
          </c:cat>
          <c:val>
            <c:numRef>
              <c:f>'انقاذ اشهر'!$B$23:$M$23</c:f>
              <c:numCache>
                <c:ptCount val="12"/>
                <c:pt idx="0">
                  <c:v>1225</c:v>
                </c:pt>
                <c:pt idx="1">
                  <c:v>1109</c:v>
                </c:pt>
                <c:pt idx="2">
                  <c:v>1298</c:v>
                </c:pt>
                <c:pt idx="3">
                  <c:v>1389</c:v>
                </c:pt>
                <c:pt idx="4">
                  <c:v>1316</c:v>
                </c:pt>
                <c:pt idx="5">
                  <c:v>1374</c:v>
                </c:pt>
                <c:pt idx="6">
                  <c:v>1270</c:v>
                </c:pt>
                <c:pt idx="7">
                  <c:v>1240</c:v>
                </c:pt>
                <c:pt idx="8">
                  <c:v>1197</c:v>
                </c:pt>
                <c:pt idx="9">
                  <c:v>1250</c:v>
                </c:pt>
                <c:pt idx="10">
                  <c:v>1231</c:v>
                </c:pt>
                <c:pt idx="11">
                  <c:v>1117</c:v>
                </c:pt>
              </c:numCache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رسم بياني يوضح توزيع الخسائر البشريه لعمليات الانقاذ لعامي 1427 هـ / 1428 هـ للمناطق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'2-2'!$E$6:$E$7</c:f>
              <c:strCache>
                <c:ptCount val="1"/>
                <c:pt idx="0">
                  <c:v>المتوفون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'2-2'!$E$8:$E$20</c:f>
              <c:numCache>
                <c:ptCount val="13"/>
                <c:pt idx="0">
                  <c:v>410</c:v>
                </c:pt>
                <c:pt idx="1">
                  <c:v>211</c:v>
                </c:pt>
                <c:pt idx="2">
                  <c:v>384</c:v>
                </c:pt>
                <c:pt idx="3">
                  <c:v>249</c:v>
                </c:pt>
                <c:pt idx="4">
                  <c:v>31</c:v>
                </c:pt>
                <c:pt idx="5">
                  <c:v>116</c:v>
                </c:pt>
                <c:pt idx="6">
                  <c:v>56</c:v>
                </c:pt>
                <c:pt idx="7">
                  <c:v>22</c:v>
                </c:pt>
                <c:pt idx="8">
                  <c:v>156</c:v>
                </c:pt>
                <c:pt idx="9">
                  <c:v>78</c:v>
                </c:pt>
                <c:pt idx="10">
                  <c:v>57</c:v>
                </c:pt>
                <c:pt idx="11">
                  <c:v>80</c:v>
                </c:pt>
                <c:pt idx="12">
                  <c:v>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'2-2'!$F$6:$F$7</c:f>
              <c:strCache>
                <c:ptCount val="1"/>
                <c:pt idx="0">
                  <c:v>المتوفون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'2-2'!$F$8:$F$20</c:f>
              <c:numCache>
                <c:ptCount val="13"/>
                <c:pt idx="0">
                  <c:v>409</c:v>
                </c:pt>
                <c:pt idx="1">
                  <c:v>278</c:v>
                </c:pt>
                <c:pt idx="2">
                  <c:v>325</c:v>
                </c:pt>
                <c:pt idx="3">
                  <c:v>240</c:v>
                </c:pt>
                <c:pt idx="4">
                  <c:v>42</c:v>
                </c:pt>
                <c:pt idx="5">
                  <c:v>175</c:v>
                </c:pt>
                <c:pt idx="6">
                  <c:v>36</c:v>
                </c:pt>
                <c:pt idx="7">
                  <c:v>15</c:v>
                </c:pt>
                <c:pt idx="8">
                  <c:v>116</c:v>
                </c:pt>
                <c:pt idx="9">
                  <c:v>95</c:v>
                </c:pt>
                <c:pt idx="10">
                  <c:v>116</c:v>
                </c:pt>
                <c:pt idx="11">
                  <c:v>109</c:v>
                </c:pt>
                <c:pt idx="12">
                  <c:v>31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'2-2'!$H$6:$H$7</c:f>
              <c:strCache>
                <c:ptCount val="1"/>
                <c:pt idx="0">
                  <c:v>المصابون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'2-2'!$H$8:$H$20</c:f>
              <c:numCache>
                <c:ptCount val="13"/>
                <c:pt idx="0">
                  <c:v>1305</c:v>
                </c:pt>
                <c:pt idx="1">
                  <c:v>1237</c:v>
                </c:pt>
                <c:pt idx="2">
                  <c:v>1044</c:v>
                </c:pt>
                <c:pt idx="3">
                  <c:v>1021</c:v>
                </c:pt>
                <c:pt idx="4">
                  <c:v>138</c:v>
                </c:pt>
                <c:pt idx="5">
                  <c:v>1222</c:v>
                </c:pt>
                <c:pt idx="6">
                  <c:v>347</c:v>
                </c:pt>
                <c:pt idx="7">
                  <c:v>129</c:v>
                </c:pt>
                <c:pt idx="8">
                  <c:v>495</c:v>
                </c:pt>
                <c:pt idx="9">
                  <c:v>211</c:v>
                </c:pt>
                <c:pt idx="10">
                  <c:v>267</c:v>
                </c:pt>
                <c:pt idx="11">
                  <c:v>593</c:v>
                </c:pt>
                <c:pt idx="12">
                  <c:v>221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'2-2'!$I$6:$I$7</c:f>
              <c:strCache>
                <c:ptCount val="1"/>
                <c:pt idx="0">
                  <c:v>المصابون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'2-2'!$I$8:$I$20</c:f>
              <c:numCache>
                <c:ptCount val="13"/>
                <c:pt idx="0">
                  <c:v>1229</c:v>
                </c:pt>
                <c:pt idx="1">
                  <c:v>1379</c:v>
                </c:pt>
                <c:pt idx="2">
                  <c:v>999</c:v>
                </c:pt>
                <c:pt idx="3">
                  <c:v>861</c:v>
                </c:pt>
                <c:pt idx="4">
                  <c:v>91</c:v>
                </c:pt>
                <c:pt idx="5">
                  <c:v>1443</c:v>
                </c:pt>
                <c:pt idx="6">
                  <c:v>277</c:v>
                </c:pt>
                <c:pt idx="7">
                  <c:v>64</c:v>
                </c:pt>
                <c:pt idx="8">
                  <c:v>308</c:v>
                </c:pt>
                <c:pt idx="9">
                  <c:v>350</c:v>
                </c:pt>
                <c:pt idx="10">
                  <c:v>419</c:v>
                </c:pt>
                <c:pt idx="11">
                  <c:v>739</c:v>
                </c:pt>
                <c:pt idx="12">
                  <c:v>153</c:v>
                </c:pt>
              </c:numCache>
            </c:numRef>
          </c:val>
          <c:shape val="box"/>
        </c:ser>
        <c:shape val="box"/>
        <c:axId val="11270322"/>
        <c:axId val="34324035"/>
      </c:bar3DChart>
      <c:catAx>
        <c:axId val="112703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توزيع عمليات الانقاذ حسب المناطق لعامي 1427 / 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'2-2'!$B$6:$B$7</c:f>
              <c:strCache>
                <c:ptCount val="1"/>
                <c:pt idx="0">
                  <c:v>عدد العمليات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'2-2'!$B$8:$B$20</c:f>
              <c:numCache>
                <c:ptCount val="13"/>
                <c:pt idx="0">
                  <c:v>2734</c:v>
                </c:pt>
                <c:pt idx="1">
                  <c:v>1774</c:v>
                </c:pt>
                <c:pt idx="2">
                  <c:v>4063</c:v>
                </c:pt>
                <c:pt idx="3">
                  <c:v>1282</c:v>
                </c:pt>
                <c:pt idx="4">
                  <c:v>690</c:v>
                </c:pt>
                <c:pt idx="5">
                  <c:v>1656</c:v>
                </c:pt>
                <c:pt idx="6">
                  <c:v>399</c:v>
                </c:pt>
                <c:pt idx="7">
                  <c:v>291</c:v>
                </c:pt>
                <c:pt idx="8">
                  <c:v>377</c:v>
                </c:pt>
                <c:pt idx="9">
                  <c:v>318</c:v>
                </c:pt>
                <c:pt idx="10">
                  <c:v>365</c:v>
                </c:pt>
                <c:pt idx="11">
                  <c:v>478</c:v>
                </c:pt>
                <c:pt idx="12">
                  <c:v>204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'2-2'!$C$6:$C$7</c:f>
              <c:strCache>
                <c:ptCount val="1"/>
                <c:pt idx="0">
                  <c:v>عدد العمليات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'2-2'!$C$8:$C$20</c:f>
              <c:numCache>
                <c:ptCount val="13"/>
                <c:pt idx="0">
                  <c:v>2386</c:v>
                </c:pt>
                <c:pt idx="1">
                  <c:v>2068</c:v>
                </c:pt>
                <c:pt idx="2">
                  <c:v>4113</c:v>
                </c:pt>
                <c:pt idx="3">
                  <c:v>1167</c:v>
                </c:pt>
                <c:pt idx="4">
                  <c:v>667</c:v>
                </c:pt>
                <c:pt idx="5">
                  <c:v>2124</c:v>
                </c:pt>
                <c:pt idx="6">
                  <c:v>287</c:v>
                </c:pt>
                <c:pt idx="7">
                  <c:v>171</c:v>
                </c:pt>
                <c:pt idx="8">
                  <c:v>353</c:v>
                </c:pt>
                <c:pt idx="9">
                  <c:v>505</c:v>
                </c:pt>
                <c:pt idx="10">
                  <c:v>440</c:v>
                </c:pt>
                <c:pt idx="11">
                  <c:v>580</c:v>
                </c:pt>
                <c:pt idx="12">
                  <c:v>155</c:v>
                </c:pt>
              </c:numCache>
            </c:numRef>
          </c:val>
          <c:shape val="box"/>
        </c:ser>
        <c:shape val="box"/>
        <c:axId val="40480860"/>
        <c:axId val="28783421"/>
      </c:bar3DChart>
      <c:catAx>
        <c:axId val="404808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توزيع الخسائر المادية لعمليات الإنقاذ لعامي 1427 / 1428 هـ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'2-2'!$K$6:$K$7</c:f>
              <c:strCache>
                <c:ptCount val="1"/>
                <c:pt idx="0">
                  <c:v>  الخسائر المادية بالريالات   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'2-2'!$K$8:$K$20</c:f>
              <c:numCache>
                <c:ptCount val="13"/>
                <c:pt idx="0">
                  <c:v>4535182</c:v>
                </c:pt>
                <c:pt idx="1">
                  <c:v>1367671</c:v>
                </c:pt>
                <c:pt idx="2">
                  <c:v>412215</c:v>
                </c:pt>
                <c:pt idx="3">
                  <c:v>375411</c:v>
                </c:pt>
                <c:pt idx="4">
                  <c:v>2488610</c:v>
                </c:pt>
                <c:pt idx="5">
                  <c:v>27219</c:v>
                </c:pt>
                <c:pt idx="6">
                  <c:v>59000</c:v>
                </c:pt>
                <c:pt idx="7">
                  <c:v>7000</c:v>
                </c:pt>
                <c:pt idx="8">
                  <c:v>378601</c:v>
                </c:pt>
                <c:pt idx="9">
                  <c:v>14669</c:v>
                </c:pt>
                <c:pt idx="10">
                  <c:v>0</c:v>
                </c:pt>
                <c:pt idx="11">
                  <c:v>102650</c:v>
                </c:pt>
                <c:pt idx="12">
                  <c:v>4446502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'2-2'!$L$6:$L$7</c:f>
              <c:strCache>
                <c:ptCount val="1"/>
                <c:pt idx="0">
                  <c:v>  الخسائر المادية بالريالات   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'2-2'!$L$8:$L$20</c:f>
              <c:numCache>
                <c:ptCount val="13"/>
                <c:pt idx="0">
                  <c:v>4896077</c:v>
                </c:pt>
                <c:pt idx="1">
                  <c:v>1826117</c:v>
                </c:pt>
                <c:pt idx="2">
                  <c:v>128111</c:v>
                </c:pt>
                <c:pt idx="3">
                  <c:v>222389</c:v>
                </c:pt>
                <c:pt idx="4">
                  <c:v>4258175</c:v>
                </c:pt>
                <c:pt idx="5">
                  <c:v>46336</c:v>
                </c:pt>
                <c:pt idx="6">
                  <c:v>0</c:v>
                </c:pt>
                <c:pt idx="7">
                  <c:v>2500</c:v>
                </c:pt>
                <c:pt idx="8">
                  <c:v>281000</c:v>
                </c:pt>
                <c:pt idx="9">
                  <c:v>7416</c:v>
                </c:pt>
                <c:pt idx="10">
                  <c:v>642530</c:v>
                </c:pt>
                <c:pt idx="11">
                  <c:v>94600</c:v>
                </c:pt>
                <c:pt idx="12">
                  <c:v>2601950</c:v>
                </c:pt>
              </c:numCache>
            </c:numRef>
          </c:val>
          <c:shape val="box"/>
        </c:ser>
        <c:shape val="box"/>
        <c:axId val="57724198"/>
        <c:axId val="49755735"/>
      </c:bar3DChart>
      <c:catAx>
        <c:axId val="577241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رسم بياني يوضح أهم أسباب عمليات الانقاذ خلال عام 1428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'انقاذ اسباب '!$D$3</c:f>
              <c:strCache>
                <c:ptCount val="1"/>
                <c:pt idx="0">
                  <c:v>تصادم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اسباب '!$A$5:$A$17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'انقاذ اسباب '!$D$5:$D$17</c:f>
              <c:numCache>
                <c:ptCount val="13"/>
                <c:pt idx="0">
                  <c:v>1007</c:v>
                </c:pt>
                <c:pt idx="1">
                  <c:v>407</c:v>
                </c:pt>
                <c:pt idx="2">
                  <c:v>1256</c:v>
                </c:pt>
                <c:pt idx="3">
                  <c:v>552</c:v>
                </c:pt>
                <c:pt idx="4">
                  <c:v>293</c:v>
                </c:pt>
                <c:pt idx="5">
                  <c:v>950</c:v>
                </c:pt>
                <c:pt idx="6">
                  <c:v>137</c:v>
                </c:pt>
                <c:pt idx="7">
                  <c:v>93</c:v>
                </c:pt>
                <c:pt idx="8">
                  <c:v>184</c:v>
                </c:pt>
                <c:pt idx="9">
                  <c:v>206</c:v>
                </c:pt>
                <c:pt idx="10">
                  <c:v>257</c:v>
                </c:pt>
                <c:pt idx="11">
                  <c:v>306</c:v>
                </c:pt>
                <c:pt idx="12">
                  <c:v>108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'انقاذ اسباب '!$F$3</c:f>
              <c:strCache>
                <c:ptCount val="1"/>
                <c:pt idx="0">
                  <c:v>احتجاز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اسباب '!$A$5:$A$17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'انقاذ اسباب '!$F$5:$F$17</c:f>
              <c:numCache>
                <c:ptCount val="13"/>
                <c:pt idx="0">
                  <c:v>1208</c:v>
                </c:pt>
                <c:pt idx="1">
                  <c:v>1065</c:v>
                </c:pt>
                <c:pt idx="2">
                  <c:v>2613</c:v>
                </c:pt>
                <c:pt idx="3">
                  <c:v>519</c:v>
                </c:pt>
                <c:pt idx="4">
                  <c:v>310</c:v>
                </c:pt>
                <c:pt idx="5">
                  <c:v>1078</c:v>
                </c:pt>
                <c:pt idx="6">
                  <c:v>123</c:v>
                </c:pt>
                <c:pt idx="7">
                  <c:v>59</c:v>
                </c:pt>
                <c:pt idx="8">
                  <c:v>98</c:v>
                </c:pt>
                <c:pt idx="9">
                  <c:v>244</c:v>
                </c:pt>
                <c:pt idx="10">
                  <c:v>154</c:v>
                </c:pt>
                <c:pt idx="11">
                  <c:v>181</c:v>
                </c:pt>
                <c:pt idx="12">
                  <c:v>25</c:v>
                </c:pt>
              </c:numCache>
            </c:numRef>
          </c:val>
          <c:shape val="box"/>
        </c:ser>
        <c:shape val="box"/>
        <c:axId val="45148432"/>
        <c:axId val="3682705"/>
      </c:bar3DChart>
      <c:catAx>
        <c:axId val="45148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5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/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/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/>
            </c:numRef>
          </c:val>
          <c:shape val="cylinder"/>
        </c:ser>
        <c:shape val="box"/>
        <c:axId val="33144346"/>
        <c:axId val="29863659"/>
      </c:bar3DChart>
      <c:catAx>
        <c:axId val="33144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'1-1'!$G$9:$G$10</c:f>
              <c:numCache/>
            </c:numRef>
          </c:val>
        </c:ser>
        <c:axId val="3330230"/>
        <c:axId val="29972071"/>
      </c:barChart>
      <c:catAx>
        <c:axId val="33302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1428هـ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/>
            </c:numRef>
          </c:val>
          <c:shape val="box"/>
        </c:ser>
        <c:shape val="box"/>
        <c:axId val="337476"/>
        <c:axId val="3037285"/>
      </c:bar3DChart>
      <c:catAx>
        <c:axId val="3374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1428هـ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/>
            </c:numRef>
          </c:val>
        </c:ser>
        <c:axId val="27335566"/>
        <c:axId val="44693503"/>
      </c:barChart>
      <c:catAx>
        <c:axId val="273355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/>
            </c:numRef>
          </c:val>
        </c:ser>
        <c:axId val="66697208"/>
        <c:axId val="63403961"/>
      </c:barChart>
      <c:catAx>
        <c:axId val="666972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رسم بياني يوضح بعض أسباب عمليات الخدمه الاسعافيه المقدمه في بعض المديريات لعام 1428 هـ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42275"/>
          <c:w val="0.87"/>
          <c:h val="0.5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'اسعاف اسباب'!$D$3</c:f>
              <c:strCache>
                <c:ptCount val="1"/>
                <c:pt idx="0">
                  <c:v>جروح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اسباب'!$D$4,'اسعاف اسباب'!$D$6:$D$8,'اسعاف اسباب'!$D$10,'اسعاف اسباب'!$D$12,'اسعاف اسباب'!$D$14)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'اسعاف اسباب'!$G$3</c:f>
              <c:strCache>
                <c:ptCount val="1"/>
                <c:pt idx="0">
                  <c:v>حروق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اسباب'!$G$4,'اسعاف اسباب'!$G$6:$G$8,'اسعاف اسباب'!$G$10,'اسعاف اسباب'!$G$12,'اسعاف اسباب'!$G$14)</c:f>
              <c:numCache>
                <c:ptCount val="7"/>
                <c:pt idx="0">
                  <c:v>0</c:v>
                </c:pt>
                <c:pt idx="1">
                  <c:v>42</c:v>
                </c:pt>
                <c:pt idx="2">
                  <c:v>0</c:v>
                </c:pt>
                <c:pt idx="3">
                  <c:v>72</c:v>
                </c:pt>
                <c:pt idx="4">
                  <c:v>1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'اسعاف اسباب'!#REF!</c:f>
              <c:strCache>
                <c:ptCount val="1"/>
                <c:pt idx="0">
                  <c:v>أخــرى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اسباب'!#REF!,'اسعاف اسباب'!#REF!,'اسعاف اسباب'!#REF!,'اسعاف اسباب'!#REF!,'اسعاف اسباب'!#REF!)</c:f>
              <c:numCache>
                <c:ptCount val="7"/>
                <c:pt idx="0">
                  <c:v>35</c:v>
                </c:pt>
                <c:pt idx="1">
                  <c:v>5</c:v>
                </c:pt>
                <c:pt idx="2">
                  <c:v>29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axId val="33764738"/>
        <c:axId val="35447187"/>
      </c:barChart>
      <c:catAx>
        <c:axId val="33764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4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 أهم الحالات الاسعافيه المقدمة في  المناطق لعام 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'اسعاف نوعية'!$D$3</c:f>
              <c:strCache>
                <c:ptCount val="1"/>
                <c:pt idx="0">
                  <c:v>حروق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نوعية'!$D$4:$D$16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45</c:v>
                </c:pt>
                <c:pt idx="3">
                  <c:v>1</c:v>
                </c:pt>
                <c:pt idx="4">
                  <c:v>76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56</c:v>
                </c:pt>
                <c:pt idx="9">
                  <c:v>12</c:v>
                </c:pt>
                <c:pt idx="10">
                  <c:v>0</c:v>
                </c:pt>
                <c:pt idx="11">
                  <c:v>11</c:v>
                </c:pt>
                <c:pt idx="12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'اسعاف نوعية'!$E$3</c:f>
              <c:strCache>
                <c:ptCount val="1"/>
                <c:pt idx="0">
                  <c:v>جروح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نوعية'!$E$4:$E$16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8</c:v>
                </c:pt>
                <c:pt idx="12">
                  <c:v>2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'اسعاف نوعية'!$F$3</c:f>
              <c:strCache>
                <c:ptCount val="1"/>
                <c:pt idx="0">
                  <c:v>كسور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نوعية'!$F$4:$F$16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4</c:v>
                </c:pt>
                <c:pt idx="4">
                  <c:v>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0589228"/>
        <c:axId val="52649869"/>
      </c:bar3DChart>
      <c:catAx>
        <c:axId val="505892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العام'!$C$4</c:f>
              <c:strCache>
                <c:ptCount val="1"/>
                <c:pt idx="0">
                  <c:v>الحريق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العام'!$A$5:$A$9</c:f>
              <c:strCache/>
            </c:strRef>
          </c:cat>
          <c:val>
            <c:numRef>
              <c:f>'الاتحاه العام'!$C$5:$C$9</c:f>
              <c:numCache/>
            </c:numRef>
          </c:val>
          <c:smooth val="1"/>
        </c:ser>
        <c:axId val="4086774"/>
        <c:axId val="36780967"/>
      </c:lineChart>
      <c:catAx>
        <c:axId val="4086774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 val="autoZero"/>
        <c:auto val="0"/>
        <c:lblOffset val="100"/>
        <c:noMultiLvlLbl val="0"/>
      </c:catAx>
      <c:valAx>
        <c:axId val="36780967"/>
        <c:scaling>
          <c:orientation val="minMax"/>
          <c:min val="20000"/>
        </c:scaling>
        <c:axPos val="r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86774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العام'!$D$4</c:f>
              <c:strCache>
                <c:ptCount val="1"/>
                <c:pt idx="0">
                  <c:v>الإنقاذ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العام'!$A$5:$A$9</c:f>
              <c:strCache/>
            </c:strRef>
          </c:cat>
          <c:val>
            <c:numRef>
              <c:f>'الاتحاه العام'!$D$5:$D$9</c:f>
              <c:numCache/>
            </c:numRef>
          </c:val>
          <c:smooth val="1"/>
        </c:ser>
        <c:axId val="62593248"/>
        <c:axId val="26468321"/>
      </c:lineChart>
      <c:catAx>
        <c:axId val="62593248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468321"/>
        <c:crosses val="autoZero"/>
        <c:auto val="0"/>
        <c:lblOffset val="100"/>
        <c:noMultiLvlLbl val="0"/>
      </c:catAx>
      <c:valAx>
        <c:axId val="26468321"/>
        <c:scaling>
          <c:orientation val="minMax"/>
          <c:min val="4800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593248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العام'!$E$4</c:f>
              <c:strCache>
                <c:ptCount val="1"/>
                <c:pt idx="0">
                  <c:v>الإسعاف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العام'!$A$5:$A$9</c:f>
              <c:strCache/>
            </c:strRef>
          </c:cat>
          <c:val>
            <c:numRef>
              <c:f>'الاتحاه العام'!$E$5:$E$9</c:f>
              <c:numCache/>
            </c:numRef>
          </c:val>
          <c:smooth val="1"/>
        </c:ser>
        <c:axId val="36888298"/>
        <c:axId val="63559227"/>
      </c:lineChart>
      <c:catAx>
        <c:axId val="36888298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559227"/>
        <c:crosses val="autoZero"/>
        <c:auto val="0"/>
        <c:lblOffset val="100"/>
        <c:noMultiLvlLbl val="0"/>
      </c:catAx>
      <c:valAx>
        <c:axId val="63559227"/>
        <c:scaling>
          <c:orientation val="minMax"/>
          <c:min val="250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88298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75"/>
          <c:y val="-0.00575"/>
        </c:manualLayout>
      </c:layout>
      <c:spPr>
        <a:noFill/>
        <a:ln>
          <a:noFill/>
        </a:ln>
      </c:spPr>
    </c:title>
    <c:view3D>
      <c:rotX val="7"/>
      <c:rotY val="44"/>
      <c:depthPercent val="5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col"/>
        <c:grouping val="clustered"/>
        <c:varyColors val="0"/>
        <c:ser>
          <c:idx val="0"/>
          <c:order val="0"/>
          <c:tx>
            <c:v>نسبة تغير الحوادث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'2-1'!$B$5:$B$18</c:f>
              <c:strCache/>
            </c:strRef>
          </c:cat>
          <c:val>
            <c:numRef>
              <c:f>'2-1'!$E$5:$E$18</c:f>
              <c:numCache/>
            </c:numRef>
          </c:val>
          <c:shape val="box"/>
        </c:ser>
        <c:ser>
          <c:idx val="1"/>
          <c:order val="1"/>
          <c:tx>
            <c:v>نسبه تغير المتوفين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'2-1'!$B$5:$B$18</c:f>
              <c:strCache/>
            </c:strRef>
          </c:cat>
          <c:val>
            <c:numRef>
              <c:f>'2-1'!$H$5:$H$18</c:f>
              <c:numCache/>
            </c:numRef>
          </c:val>
          <c:shape val="box"/>
        </c:ser>
        <c:ser>
          <c:idx val="2"/>
          <c:order val="2"/>
          <c:tx>
            <c:v>نسبه تغير 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'2-1'!$B$5:$B$18</c:f>
              <c:strCache/>
            </c:strRef>
          </c:cat>
          <c:val>
            <c:numRef>
              <c:f>'2-1'!$K$5:$K$18</c:f>
              <c:numCache/>
            </c:numRef>
          </c:val>
          <c:shape val="box"/>
        </c:ser>
        <c:ser>
          <c:idx val="3"/>
          <c:order val="3"/>
          <c:tx>
            <c:v>نسبة تغير الخسائر الماديه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'2-1'!$B$5:$B$18</c:f>
              <c:strCache/>
            </c:strRef>
          </c:cat>
          <c:val>
            <c:numRef>
              <c:f>'2-1'!$N$5:$N$18</c:f>
              <c:numCache/>
            </c:numRef>
          </c:val>
          <c:shape val="box"/>
        </c:ser>
        <c:gapDepth val="0"/>
        <c:shape val="box"/>
        <c:axId val="1313184"/>
        <c:axId val="11818657"/>
      </c:bar3DChart>
      <c:catAx>
        <c:axId val="1313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31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775"/>
          <c:y val="0"/>
        </c:manualLayout>
      </c:layout>
      <c:overlay val="0"/>
      <c:spPr>
        <a:blipFill>
          <a:blip r:embed="rId1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CC99"/>
        </a:solidFill>
        <a:ln w="3175">
          <a:noFill/>
        </a:ln>
      </c:spPr>
      <c:thickness val="0"/>
    </c:sideWall>
    <c:backWall>
      <c:spPr>
        <a:solidFill>
          <a:srgbClr val="FFCC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'الحريق تصنيف الخسائر البشر (2)'!$C$5:$C$6</c:f>
              <c:strCache>
                <c:ptCount val="1"/>
                <c:pt idx="0">
                  <c:v>الاصابات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(2)'!$C$7:$C$18</c:f>
              <c:numCache/>
            </c:numRef>
          </c:val>
          <c:shape val="box"/>
        </c:ser>
        <c:ser>
          <c:idx val="1"/>
          <c:order val="1"/>
          <c:tx>
            <c:strRef>
              <c:f>'الحريق تصنيف الخسائر البشر (2)'!$D$5:$D$6</c:f>
              <c:strCache>
                <c:ptCount val="1"/>
                <c:pt idx="0">
                  <c:v>الاصابات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(2)'!$D$7:$D$18</c:f>
              <c:numCache/>
            </c:numRef>
          </c:val>
          <c:shape val="box"/>
        </c:ser>
        <c:shape val="box"/>
        <c:axId val="39259050"/>
        <c:axId val="17787131"/>
      </c:bar3DChart>
      <c:catAx>
        <c:axId val="392590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25" b="1" i="0" u="none" baseline="0">
                <a:latin typeface="Arial"/>
                <a:ea typeface="Arial"/>
                <a:cs typeface="Arial"/>
              </a:defRPr>
            </a:pPr>
          </a:p>
        </c:txPr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2590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625"/>
          <c:y val="0.01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'الحريق تصنيف الخسائر البشر (2)'!$F$5:$F$6</c:f>
              <c:strCache>
                <c:ptCount val="1"/>
                <c:pt idx="0">
                  <c:v>الوفيات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(2)'!$F$7:$F$18</c:f>
              <c:numCache/>
            </c:numRef>
          </c:val>
          <c:shape val="box"/>
        </c:ser>
        <c:ser>
          <c:idx val="1"/>
          <c:order val="1"/>
          <c:tx>
            <c:strRef>
              <c:f>'الحريق تصنيف الخسائر البشر (2)'!$G$5:$G$6</c:f>
              <c:strCache>
                <c:ptCount val="1"/>
                <c:pt idx="0">
                  <c:v>الوفيات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(2)'!$G$7:$G$18</c:f>
              <c:numCache/>
            </c:numRef>
          </c:val>
          <c:shape val="box"/>
        </c:ser>
        <c:shape val="box"/>
        <c:axId val="25866452"/>
        <c:axId val="31471477"/>
      </c:bar3DChart>
      <c:catAx>
        <c:axId val="258664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1471477"/>
        <c:crosses val="autoZero"/>
        <c:auto val="1"/>
        <c:lblOffset val="100"/>
        <c:noMultiLvlLbl val="0"/>
      </c:catAx>
      <c:valAx>
        <c:axId val="3147147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8664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525"/>
          <c:y val="0.014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مقارنة للخسائر البشريه في حوادث الحريق لعامي 1427 / 1428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.01"/>
          <c:y val="0.1635"/>
          <c:w val="0.98"/>
          <c:h val="0.8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'2-1'!$F$4:$F$5</c:f>
              <c:strCache>
                <c:ptCount val="1"/>
                <c:pt idx="0">
                  <c:v>المتوفون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'2-1'!$F$6:$F$18</c:f>
              <c:numCache>
                <c:ptCount val="13"/>
                <c:pt idx="0">
                  <c:v>43</c:v>
                </c:pt>
                <c:pt idx="1">
                  <c:v>48</c:v>
                </c:pt>
                <c:pt idx="2">
                  <c:v>42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11</c:v>
                </c:pt>
                <c:pt idx="12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'2-1'!$G$4:$G$5</c:f>
              <c:strCache>
                <c:ptCount val="1"/>
                <c:pt idx="0">
                  <c:v>المتوفون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'2-1'!$G$6:$G$18</c:f>
              <c:numCache>
                <c:ptCount val="13"/>
                <c:pt idx="0">
                  <c:v>59</c:v>
                </c:pt>
                <c:pt idx="1">
                  <c:v>41</c:v>
                </c:pt>
                <c:pt idx="2">
                  <c:v>25</c:v>
                </c:pt>
                <c:pt idx="3">
                  <c:v>11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'2-1'!$I$4:$I$5</c:f>
              <c:strCache>
                <c:ptCount val="1"/>
                <c:pt idx="0">
                  <c:v>المصابون 1427هـ</c:v>
                </c:pt>
              </c:strCache>
            </c:strRef>
          </c:tx>
          <c:spPr>
            <a:pattFill prst="lgGrid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'2-1'!$I$6:$I$18</c:f>
              <c:numCache>
                <c:ptCount val="13"/>
                <c:pt idx="0">
                  <c:v>98</c:v>
                </c:pt>
                <c:pt idx="1">
                  <c:v>200</c:v>
                </c:pt>
                <c:pt idx="2">
                  <c:v>247</c:v>
                </c:pt>
                <c:pt idx="3">
                  <c:v>95</c:v>
                </c:pt>
                <c:pt idx="4">
                  <c:v>17</c:v>
                </c:pt>
                <c:pt idx="5">
                  <c:v>101</c:v>
                </c:pt>
                <c:pt idx="6">
                  <c:v>24</c:v>
                </c:pt>
                <c:pt idx="7">
                  <c:v>36</c:v>
                </c:pt>
                <c:pt idx="8">
                  <c:v>49</c:v>
                </c:pt>
                <c:pt idx="9">
                  <c:v>6</c:v>
                </c:pt>
                <c:pt idx="10">
                  <c:v>26</c:v>
                </c:pt>
                <c:pt idx="11">
                  <c:v>63</c:v>
                </c:pt>
                <c:pt idx="12">
                  <c:v>17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'2-1'!$J$4:$J$5</c:f>
              <c:strCache>
                <c:ptCount val="1"/>
                <c:pt idx="0">
                  <c:v>المصابون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'2-1'!$J$6:$J$18</c:f>
              <c:numCache>
                <c:ptCount val="13"/>
                <c:pt idx="0">
                  <c:v>132</c:v>
                </c:pt>
                <c:pt idx="1">
                  <c:v>252</c:v>
                </c:pt>
                <c:pt idx="2">
                  <c:v>161</c:v>
                </c:pt>
                <c:pt idx="3">
                  <c:v>71</c:v>
                </c:pt>
                <c:pt idx="4">
                  <c:v>13</c:v>
                </c:pt>
                <c:pt idx="5">
                  <c:v>80</c:v>
                </c:pt>
                <c:pt idx="6">
                  <c:v>5</c:v>
                </c:pt>
                <c:pt idx="7">
                  <c:v>1</c:v>
                </c:pt>
                <c:pt idx="8">
                  <c:v>22</c:v>
                </c:pt>
                <c:pt idx="9">
                  <c:v>29</c:v>
                </c:pt>
                <c:pt idx="10">
                  <c:v>19</c:v>
                </c:pt>
                <c:pt idx="11">
                  <c:v>87</c:v>
                </c:pt>
                <c:pt idx="12">
                  <c:v>12</c:v>
                </c:pt>
              </c:numCache>
            </c:numRef>
          </c:val>
          <c:shape val="box"/>
        </c:ser>
        <c:shape val="box"/>
        <c:axId val="14807838"/>
        <c:axId val="66161679"/>
      </c:bar3DChart>
      <c:catAx>
        <c:axId val="148078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6161679"/>
        <c:crosses val="autoZero"/>
        <c:auto val="1"/>
        <c:lblOffset val="100"/>
        <c:noMultiLvlLbl val="0"/>
      </c:catAx>
      <c:valAx>
        <c:axId val="6616167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975"/>
          <c:y val="0.0992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مقارنة للخسائر المادية في حوادث الحريق لعامي 1427 / 1428 هـ موزعة على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'2-1'!$L$4:$L$5</c:f>
              <c:strCache>
                <c:ptCount val="1"/>
                <c:pt idx="0">
                  <c:v>       الخسائر المادية  بالريالات             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'2-1'!$L$6:$L$18</c:f>
              <c:numCache>
                <c:ptCount val="13"/>
                <c:pt idx="0">
                  <c:v>8204244</c:v>
                </c:pt>
                <c:pt idx="1">
                  <c:v>16924716</c:v>
                </c:pt>
                <c:pt idx="2">
                  <c:v>9278246</c:v>
                </c:pt>
                <c:pt idx="3">
                  <c:v>1593436</c:v>
                </c:pt>
                <c:pt idx="4">
                  <c:v>5244311</c:v>
                </c:pt>
                <c:pt idx="5">
                  <c:v>6305714</c:v>
                </c:pt>
                <c:pt idx="6">
                  <c:v>350402</c:v>
                </c:pt>
                <c:pt idx="7">
                  <c:v>900928</c:v>
                </c:pt>
                <c:pt idx="8">
                  <c:v>2434557</c:v>
                </c:pt>
                <c:pt idx="9">
                  <c:v>1033631</c:v>
                </c:pt>
                <c:pt idx="10">
                  <c:v>0</c:v>
                </c:pt>
                <c:pt idx="11">
                  <c:v>2109890</c:v>
                </c:pt>
                <c:pt idx="12">
                  <c:v>2472054</c:v>
                </c:pt>
              </c:numCache>
            </c:numRef>
          </c:val>
        </c:ser>
        <c:ser>
          <c:idx val="1"/>
          <c:order val="1"/>
          <c:tx>
            <c:strRef>
              <c:f>'2-1'!$M$4:$M$5</c:f>
              <c:strCache>
                <c:ptCount val="1"/>
                <c:pt idx="0">
                  <c:v>       الخسائر المادية  بالريالات             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'2-1'!$M$6:$M$18</c:f>
              <c:numCache>
                <c:ptCount val="13"/>
                <c:pt idx="0">
                  <c:v>7114543</c:v>
                </c:pt>
                <c:pt idx="1">
                  <c:v>23367603</c:v>
                </c:pt>
                <c:pt idx="2">
                  <c:v>13234306</c:v>
                </c:pt>
                <c:pt idx="3">
                  <c:v>2716949</c:v>
                </c:pt>
                <c:pt idx="4">
                  <c:v>6564890</c:v>
                </c:pt>
                <c:pt idx="5">
                  <c:v>10570494</c:v>
                </c:pt>
                <c:pt idx="6">
                  <c:v>104800</c:v>
                </c:pt>
                <c:pt idx="7">
                  <c:v>357360</c:v>
                </c:pt>
                <c:pt idx="8">
                  <c:v>2267750</c:v>
                </c:pt>
                <c:pt idx="9">
                  <c:v>812697</c:v>
                </c:pt>
                <c:pt idx="10">
                  <c:v>2372839</c:v>
                </c:pt>
                <c:pt idx="11">
                  <c:v>2663630</c:v>
                </c:pt>
                <c:pt idx="12">
                  <c:v>1507700</c:v>
                </c:pt>
              </c:numCache>
            </c:numRef>
          </c:val>
        </c:ser>
        <c:axId val="58584200"/>
        <c:axId val="57495753"/>
      </c:barChart>
      <c:catAx>
        <c:axId val="585842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8584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رسم بياني يوضح مقارنة لعمليات اطفاء حوادث الحريق لعامي1427 / 1428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'2-1'!$C$4:$C$5</c:f>
              <c:strCache>
                <c:ptCount val="1"/>
                <c:pt idx="0">
                  <c:v>عدد الحوادث 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'2-1'!$C$6:$C$18</c:f>
              <c:numCache>
                <c:ptCount val="13"/>
                <c:pt idx="0">
                  <c:v>5682</c:v>
                </c:pt>
                <c:pt idx="1">
                  <c:v>5578</c:v>
                </c:pt>
                <c:pt idx="2">
                  <c:v>7056</c:v>
                </c:pt>
                <c:pt idx="3">
                  <c:v>1156</c:v>
                </c:pt>
                <c:pt idx="4">
                  <c:v>1264</c:v>
                </c:pt>
                <c:pt idx="5">
                  <c:v>2034</c:v>
                </c:pt>
                <c:pt idx="6">
                  <c:v>362</c:v>
                </c:pt>
                <c:pt idx="7">
                  <c:v>821</c:v>
                </c:pt>
                <c:pt idx="8">
                  <c:v>853</c:v>
                </c:pt>
                <c:pt idx="9">
                  <c:v>712</c:v>
                </c:pt>
                <c:pt idx="10">
                  <c:v>923</c:v>
                </c:pt>
                <c:pt idx="11">
                  <c:v>2024</c:v>
                </c:pt>
                <c:pt idx="12">
                  <c:v>425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'2-1'!$D$4:$D$5</c:f>
              <c:strCache>
                <c:ptCount val="1"/>
                <c:pt idx="0">
                  <c:v>عدد الحوادث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'2-1'!$B$6:$B$18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'2-1'!$D$6:$D$18</c:f>
              <c:numCache>
                <c:ptCount val="13"/>
                <c:pt idx="0">
                  <c:v>4763</c:v>
                </c:pt>
                <c:pt idx="1">
                  <c:v>6052</c:v>
                </c:pt>
                <c:pt idx="2">
                  <c:v>7201</c:v>
                </c:pt>
                <c:pt idx="3">
                  <c:v>1203</c:v>
                </c:pt>
                <c:pt idx="4">
                  <c:v>1302</c:v>
                </c:pt>
                <c:pt idx="5">
                  <c:v>2454</c:v>
                </c:pt>
                <c:pt idx="6">
                  <c:v>429</c:v>
                </c:pt>
                <c:pt idx="7">
                  <c:v>364</c:v>
                </c:pt>
                <c:pt idx="8">
                  <c:v>882</c:v>
                </c:pt>
                <c:pt idx="9">
                  <c:v>958</c:v>
                </c:pt>
                <c:pt idx="10">
                  <c:v>879</c:v>
                </c:pt>
                <c:pt idx="11">
                  <c:v>2139</c:v>
                </c:pt>
                <c:pt idx="12">
                  <c:v>362</c:v>
                </c:pt>
              </c:numCache>
            </c:numRef>
          </c:val>
          <c:shape val="box"/>
        </c:ser>
        <c:shape val="box"/>
        <c:axId val="47699730"/>
        <c:axId val="26644387"/>
      </c:bar3DChart>
      <c:catAx>
        <c:axId val="47699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699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95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تخطيط10"/>
  <sheetViews>
    <sheetView workbookViewId="0" zoomScale="75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تخطيط19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تخطيط2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تخطيط6"/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تخطيط11"/>
  <sheetViews>
    <sheetView workbookViewId="0" zoomScale="75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تخطيط1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600200"/>
        <a:ext cx="31718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609725"/>
        <a:ext cx="284797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609725"/>
        <a:ext cx="2790825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54292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753100"/>
    <xdr:graphicFrame>
      <xdr:nvGraphicFramePr>
        <xdr:cNvPr id="1" name="Shape 1025"/>
        <xdr:cNvGraphicFramePr/>
      </xdr:nvGraphicFramePr>
      <xdr:xfrm>
        <a:off x="0" y="0"/>
        <a:ext cx="9124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21</xdr:row>
      <xdr:rowOff>114300</xdr:rowOff>
    </xdr:from>
    <xdr:to>
      <xdr:col>7</xdr:col>
      <xdr:colOff>1238250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5019675" y="4867275"/>
        <a:ext cx="4362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114300</xdr:rowOff>
    </xdr:from>
    <xdr:to>
      <xdr:col>4</xdr:col>
      <xdr:colOff>552450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638175" y="4867275"/>
        <a:ext cx="43148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13</xdr:col>
      <xdr:colOff>542925</xdr:colOff>
      <xdr:row>30</xdr:row>
      <xdr:rowOff>219075</xdr:rowOff>
    </xdr:to>
    <xdr:graphicFrame>
      <xdr:nvGraphicFramePr>
        <xdr:cNvPr id="1" name="Chart 3"/>
        <xdr:cNvGraphicFramePr/>
      </xdr:nvGraphicFramePr>
      <xdr:xfrm>
        <a:off x="609600" y="4486275"/>
        <a:ext cx="9467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18</xdr:row>
      <xdr:rowOff>9525</xdr:rowOff>
    </xdr:from>
    <xdr:to>
      <xdr:col>9</xdr:col>
      <xdr:colOff>1028700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5229225" y="4038600"/>
        <a:ext cx="5362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9525</xdr:rowOff>
    </xdr:from>
    <xdr:to>
      <xdr:col>4</xdr:col>
      <xdr:colOff>1019175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114300" y="4038600"/>
        <a:ext cx="48958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18</xdr:row>
      <xdr:rowOff>28575</xdr:rowOff>
    </xdr:from>
    <xdr:to>
      <xdr:col>9</xdr:col>
      <xdr:colOff>1066800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4686300" y="4124325"/>
        <a:ext cx="4076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18</xdr:row>
      <xdr:rowOff>9525</xdr:rowOff>
    </xdr:from>
    <xdr:to>
      <xdr:col>5</xdr:col>
      <xdr:colOff>295275</xdr:colOff>
      <xdr:row>37</xdr:row>
      <xdr:rowOff>28575</xdr:rowOff>
    </xdr:to>
    <xdr:graphicFrame>
      <xdr:nvGraphicFramePr>
        <xdr:cNvPr id="2" name="Chart 3"/>
        <xdr:cNvGraphicFramePr/>
      </xdr:nvGraphicFramePr>
      <xdr:xfrm>
        <a:off x="628650" y="4105275"/>
        <a:ext cx="39719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161925</xdr:rowOff>
    </xdr:from>
    <xdr:to>
      <xdr:col>0</xdr:col>
      <xdr:colOff>1133475</xdr:colOff>
      <xdr:row>8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352550"/>
          <a:ext cx="11239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9525" y="600075"/>
          <a:ext cx="1752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762000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53975" cy="7315200"/>
    <xdr:graphicFrame>
      <xdr:nvGraphicFramePr>
        <xdr:cNvPr id="1" name="Shape 1025"/>
        <xdr:cNvGraphicFramePr/>
      </xdr:nvGraphicFramePr>
      <xdr:xfrm>
        <a:off x="0" y="0"/>
        <a:ext cx="127539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76200</xdr:rowOff>
    </xdr:from>
    <xdr:to>
      <xdr:col>4</xdr:col>
      <xdr:colOff>361950</xdr:colOff>
      <xdr:row>41</xdr:row>
      <xdr:rowOff>247650</xdr:rowOff>
    </xdr:to>
    <xdr:graphicFrame>
      <xdr:nvGraphicFramePr>
        <xdr:cNvPr id="1" name="Chart 2"/>
        <xdr:cNvGraphicFramePr/>
      </xdr:nvGraphicFramePr>
      <xdr:xfrm>
        <a:off x="628650" y="5572125"/>
        <a:ext cx="5048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24</xdr:row>
      <xdr:rowOff>114300</xdr:rowOff>
    </xdr:from>
    <xdr:to>
      <xdr:col>8</xdr:col>
      <xdr:colOff>57150</xdr:colOff>
      <xdr:row>41</xdr:row>
      <xdr:rowOff>247650</xdr:rowOff>
    </xdr:to>
    <xdr:graphicFrame>
      <xdr:nvGraphicFramePr>
        <xdr:cNvPr id="2" name="Chart 4"/>
        <xdr:cNvGraphicFramePr/>
      </xdr:nvGraphicFramePr>
      <xdr:xfrm>
        <a:off x="5819775" y="5610225"/>
        <a:ext cx="49053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53975" cy="7315200"/>
    <xdr:graphicFrame>
      <xdr:nvGraphicFramePr>
        <xdr:cNvPr id="1" name="Shape 1025"/>
        <xdr:cNvGraphicFramePr/>
      </xdr:nvGraphicFramePr>
      <xdr:xfrm>
        <a:off x="0" y="0"/>
        <a:ext cx="127539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143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86400"/>
    <xdr:graphicFrame>
      <xdr:nvGraphicFramePr>
        <xdr:cNvPr id="1" name="Shape 1025"/>
        <xdr:cNvGraphicFramePr/>
      </xdr:nvGraphicFramePr>
      <xdr:xfrm>
        <a:off x="0" y="0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600075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733425"/>
          <a:ext cx="13144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28575</xdr:rowOff>
    </xdr:from>
    <xdr:to>
      <xdr:col>15</xdr:col>
      <xdr:colOff>523875</xdr:colOff>
      <xdr:row>5</xdr:row>
      <xdr:rowOff>152400</xdr:rowOff>
    </xdr:to>
    <xdr:graphicFrame>
      <xdr:nvGraphicFramePr>
        <xdr:cNvPr id="2" name="Chart 2"/>
        <xdr:cNvGraphicFramePr/>
      </xdr:nvGraphicFramePr>
      <xdr:xfrm>
        <a:off x="7115175" y="762000"/>
        <a:ext cx="5848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5</xdr:row>
      <xdr:rowOff>219075</xdr:rowOff>
    </xdr:from>
    <xdr:to>
      <xdr:col>15</xdr:col>
      <xdr:colOff>504825</xdr:colOff>
      <xdr:row>7</xdr:row>
      <xdr:rowOff>447675</xdr:rowOff>
    </xdr:to>
    <xdr:graphicFrame>
      <xdr:nvGraphicFramePr>
        <xdr:cNvPr id="3" name="Chart 3"/>
        <xdr:cNvGraphicFramePr/>
      </xdr:nvGraphicFramePr>
      <xdr:xfrm>
        <a:off x="7067550" y="3352800"/>
        <a:ext cx="58769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7</xdr:row>
      <xdr:rowOff>523875</xdr:rowOff>
    </xdr:from>
    <xdr:to>
      <xdr:col>15</xdr:col>
      <xdr:colOff>495300</xdr:colOff>
      <xdr:row>10</xdr:row>
      <xdr:rowOff>9525</xdr:rowOff>
    </xdr:to>
    <xdr:graphicFrame>
      <xdr:nvGraphicFramePr>
        <xdr:cNvPr id="4" name="Chart 4"/>
        <xdr:cNvGraphicFramePr/>
      </xdr:nvGraphicFramePr>
      <xdr:xfrm>
        <a:off x="7086600" y="6057900"/>
        <a:ext cx="5848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3811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161925</xdr:rowOff>
    </xdr:from>
    <xdr:to>
      <xdr:col>0</xdr:col>
      <xdr:colOff>1162050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9525" y="457200"/>
          <a:ext cx="115252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54292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60" customHeight="1" thickBot="1" thickTop="1">
      <c r="C4" s="307" t="s">
        <v>183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9"/>
      <c r="W4" s="19"/>
      <c r="X4" s="2"/>
      <c r="Y4" s="2"/>
    </row>
    <row r="5" ht="18.75" thickTop="1">
      <c r="C5" s="192" t="s">
        <v>8</v>
      </c>
    </row>
    <row r="6" ht="13.5" thickBot="1"/>
    <row r="7" spans="3:7" ht="90" customHeight="1" thickBot="1" thickTop="1">
      <c r="C7" s="314" t="s">
        <v>13</v>
      </c>
      <c r="D7" s="312" t="s">
        <v>3</v>
      </c>
      <c r="E7" s="306" t="s">
        <v>12</v>
      </c>
      <c r="F7" s="306"/>
      <c r="G7" s="310" t="s">
        <v>27</v>
      </c>
    </row>
    <row r="8" spans="3:7" ht="90" customHeight="1" thickBot="1" thickTop="1">
      <c r="C8" s="315"/>
      <c r="D8" s="313"/>
      <c r="E8" s="6" t="s">
        <v>10</v>
      </c>
      <c r="F8" s="6" t="s">
        <v>11</v>
      </c>
      <c r="G8" s="311"/>
    </row>
    <row r="9" spans="3:7" ht="90" customHeight="1" thickBot="1" thickTop="1">
      <c r="C9" s="174" t="s">
        <v>171</v>
      </c>
      <c r="D9" s="252">
        <v>28890</v>
      </c>
      <c r="E9" s="175">
        <v>171</v>
      </c>
      <c r="F9" s="175">
        <v>979</v>
      </c>
      <c r="G9" s="176">
        <v>56852129</v>
      </c>
    </row>
    <row r="10" spans="3:7" ht="90" customHeight="1" thickBot="1" thickTop="1">
      <c r="C10" s="174" t="s">
        <v>184</v>
      </c>
      <c r="D10" s="252">
        <v>28988</v>
      </c>
      <c r="E10" s="175">
        <v>165</v>
      </c>
      <c r="F10" s="175">
        <v>884</v>
      </c>
      <c r="G10" s="176">
        <v>73655561</v>
      </c>
    </row>
    <row r="11" spans="3:7" ht="90" customHeight="1" thickBot="1" thickTop="1">
      <c r="C11" s="4" t="s">
        <v>7</v>
      </c>
      <c r="D11" s="5">
        <f>D10-D9</f>
        <v>98</v>
      </c>
      <c r="E11" s="6">
        <f>E10-E9</f>
        <v>-6</v>
      </c>
      <c r="F11" s="6">
        <f>F10-F9</f>
        <v>-95</v>
      </c>
      <c r="G11" s="7">
        <f>G10-G9</f>
        <v>16803432</v>
      </c>
    </row>
    <row r="12" spans="3:7" ht="90" customHeight="1" thickBot="1" thickTop="1">
      <c r="C12" s="4" t="s">
        <v>4</v>
      </c>
      <c r="D12" s="251">
        <f>D11/D9</f>
        <v>0.003392177223952925</v>
      </c>
      <c r="E12" s="10">
        <f>E11/E9</f>
        <v>-0.03508771929824561</v>
      </c>
      <c r="F12" s="10">
        <f>F11/F9</f>
        <v>-0.09703779366700716</v>
      </c>
      <c r="G12" s="10">
        <f>G11/G9</f>
        <v>0.2955638125706779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blackAndWhite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9"/>
  <dimension ref="B1:G17"/>
  <sheetViews>
    <sheetView rightToLeft="1" workbookViewId="0" topLeftCell="A1">
      <selection activeCell="D9" sqref="D9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1" spans="2:7" ht="26.25">
      <c r="B1" s="420" t="s">
        <v>192</v>
      </c>
      <c r="C1" s="420"/>
      <c r="D1" s="420"/>
      <c r="E1" s="420"/>
      <c r="F1" s="420"/>
      <c r="G1" s="420"/>
    </row>
    <row r="2" ht="16.5" thickBot="1">
      <c r="B2" s="204" t="s">
        <v>152</v>
      </c>
    </row>
    <row r="3" spans="2:7" ht="16.5" thickTop="1">
      <c r="B3" s="63"/>
      <c r="C3" s="64" t="s">
        <v>13</v>
      </c>
      <c r="D3" s="425" t="s">
        <v>171</v>
      </c>
      <c r="E3" s="425" t="s">
        <v>184</v>
      </c>
      <c r="F3" s="425" t="s">
        <v>7</v>
      </c>
      <c r="G3" s="418" t="s">
        <v>4</v>
      </c>
    </row>
    <row r="4" spans="2:7" ht="16.5" thickBot="1">
      <c r="B4" s="65" t="s">
        <v>109</v>
      </c>
      <c r="C4" s="66"/>
      <c r="D4" s="426"/>
      <c r="E4" s="426"/>
      <c r="F4" s="426"/>
      <c r="G4" s="419"/>
    </row>
    <row r="5" spans="2:7" ht="34.5" customHeight="1" thickBot="1" thickTop="1">
      <c r="B5" s="412" t="s">
        <v>36</v>
      </c>
      <c r="C5" s="434"/>
      <c r="D5" s="80">
        <v>9393</v>
      </c>
      <c r="E5" s="80">
        <v>9221</v>
      </c>
      <c r="F5" s="81">
        <f aca="true" t="shared" si="0" ref="F5:F17">SUM(E5-D5)</f>
        <v>-172</v>
      </c>
      <c r="G5" s="82">
        <f aca="true" t="shared" si="1" ref="G5:G17">SUM(F5/D5)</f>
        <v>-0.01831150857021186</v>
      </c>
    </row>
    <row r="6" spans="2:7" ht="34.5" customHeight="1" thickBot="1" thickTop="1">
      <c r="B6" s="414" t="s">
        <v>93</v>
      </c>
      <c r="C6" s="431"/>
      <c r="D6" s="83">
        <v>7381</v>
      </c>
      <c r="E6" s="83">
        <v>7664</v>
      </c>
      <c r="F6" s="84">
        <f t="shared" si="0"/>
        <v>283</v>
      </c>
      <c r="G6" s="82">
        <f t="shared" si="1"/>
        <v>0.038341688118141176</v>
      </c>
    </row>
    <row r="7" spans="2:7" ht="34.5" customHeight="1" thickBot="1" thickTop="1">
      <c r="B7" s="414" t="s">
        <v>94</v>
      </c>
      <c r="C7" s="431"/>
      <c r="D7" s="83">
        <v>3650</v>
      </c>
      <c r="E7" s="83">
        <v>3612</v>
      </c>
      <c r="F7" s="84">
        <f t="shared" si="0"/>
        <v>-38</v>
      </c>
      <c r="G7" s="82">
        <f t="shared" si="1"/>
        <v>-0.010410958904109589</v>
      </c>
    </row>
    <row r="8" spans="2:7" ht="34.5" customHeight="1" thickBot="1" thickTop="1">
      <c r="B8" s="416" t="s">
        <v>39</v>
      </c>
      <c r="C8" s="433"/>
      <c r="D8" s="83">
        <v>1391</v>
      </c>
      <c r="E8" s="83">
        <v>1278</v>
      </c>
      <c r="F8" s="84">
        <f t="shared" si="0"/>
        <v>-113</v>
      </c>
      <c r="G8" s="82">
        <f t="shared" si="1"/>
        <v>-0.08123652048885693</v>
      </c>
    </row>
    <row r="9" spans="2:7" ht="34.5" customHeight="1" thickBot="1" thickTop="1">
      <c r="B9" s="416" t="s">
        <v>40</v>
      </c>
      <c r="C9" s="433"/>
      <c r="D9" s="83">
        <v>2994</v>
      </c>
      <c r="E9" s="83">
        <v>2927</v>
      </c>
      <c r="F9" s="84">
        <f t="shared" si="0"/>
        <v>-67</v>
      </c>
      <c r="G9" s="82">
        <f t="shared" si="1"/>
        <v>-0.02237808951235805</v>
      </c>
    </row>
    <row r="10" spans="2:7" ht="34.5" customHeight="1" thickBot="1" thickTop="1">
      <c r="B10" s="416" t="s">
        <v>41</v>
      </c>
      <c r="C10" s="433"/>
      <c r="D10" s="83">
        <v>380</v>
      </c>
      <c r="E10" s="83">
        <v>349</v>
      </c>
      <c r="F10" s="84">
        <f t="shared" si="0"/>
        <v>-31</v>
      </c>
      <c r="G10" s="82">
        <f t="shared" si="1"/>
        <v>-0.08157894736842106</v>
      </c>
    </row>
    <row r="11" spans="2:7" ht="34.5" customHeight="1" thickBot="1" thickTop="1">
      <c r="B11" s="416" t="s">
        <v>42</v>
      </c>
      <c r="C11" s="433"/>
      <c r="D11" s="83">
        <v>80</v>
      </c>
      <c r="E11" s="83">
        <v>63</v>
      </c>
      <c r="F11" s="84">
        <f t="shared" si="0"/>
        <v>-17</v>
      </c>
      <c r="G11" s="82">
        <f t="shared" si="1"/>
        <v>-0.2125</v>
      </c>
    </row>
    <row r="12" spans="2:7" ht="34.5" customHeight="1" thickBot="1" thickTop="1">
      <c r="B12" s="414" t="s">
        <v>43</v>
      </c>
      <c r="C12" s="431"/>
      <c r="D12" s="83">
        <v>59</v>
      </c>
      <c r="E12" s="83">
        <v>55</v>
      </c>
      <c r="F12" s="84">
        <f t="shared" si="0"/>
        <v>-4</v>
      </c>
      <c r="G12" s="82">
        <f t="shared" si="1"/>
        <v>-0.06779661016949153</v>
      </c>
    </row>
    <row r="13" spans="2:7" ht="34.5" customHeight="1" thickBot="1" thickTop="1">
      <c r="B13" s="414" t="s">
        <v>95</v>
      </c>
      <c r="C13" s="431"/>
      <c r="D13" s="83">
        <v>43</v>
      </c>
      <c r="E13" s="83">
        <v>40</v>
      </c>
      <c r="F13" s="84">
        <f t="shared" si="0"/>
        <v>-3</v>
      </c>
      <c r="G13" s="82">
        <f t="shared" si="1"/>
        <v>-0.06976744186046512</v>
      </c>
    </row>
    <row r="14" spans="2:7" ht="34.5" customHeight="1" thickBot="1" thickTop="1">
      <c r="B14" s="414" t="s">
        <v>45</v>
      </c>
      <c r="C14" s="431"/>
      <c r="D14" s="83">
        <v>29</v>
      </c>
      <c r="E14" s="83">
        <v>27</v>
      </c>
      <c r="F14" s="84">
        <f t="shared" si="0"/>
        <v>-2</v>
      </c>
      <c r="G14" s="82">
        <f t="shared" si="1"/>
        <v>-0.06896551724137931</v>
      </c>
    </row>
    <row r="15" spans="2:7" ht="34.5" customHeight="1" thickBot="1" thickTop="1">
      <c r="B15" s="414" t="s">
        <v>46</v>
      </c>
      <c r="C15" s="431"/>
      <c r="D15" s="83">
        <v>806</v>
      </c>
      <c r="E15" s="83">
        <v>749</v>
      </c>
      <c r="F15" s="84">
        <f t="shared" si="0"/>
        <v>-57</v>
      </c>
      <c r="G15" s="82">
        <f t="shared" si="1"/>
        <v>-0.0707196029776675</v>
      </c>
    </row>
    <row r="16" spans="2:7" ht="34.5" customHeight="1" thickBot="1" thickTop="1">
      <c r="B16" s="427" t="s">
        <v>47</v>
      </c>
      <c r="C16" s="432"/>
      <c r="D16" s="83">
        <v>2684</v>
      </c>
      <c r="E16" s="83">
        <v>3003</v>
      </c>
      <c r="F16" s="84">
        <f t="shared" si="0"/>
        <v>319</v>
      </c>
      <c r="G16" s="82">
        <f t="shared" si="1"/>
        <v>0.11885245901639344</v>
      </c>
    </row>
    <row r="17" spans="2:7" ht="34.5" customHeight="1" thickBot="1" thickTop="1">
      <c r="B17" s="429" t="s">
        <v>2</v>
      </c>
      <c r="C17" s="430"/>
      <c r="D17" s="88">
        <f>SUM(D5:D16)</f>
        <v>28890</v>
      </c>
      <c r="E17" s="88">
        <f>SUM(E5:E16)</f>
        <v>28988</v>
      </c>
      <c r="F17" s="89">
        <f t="shared" si="0"/>
        <v>98</v>
      </c>
      <c r="G17" s="264">
        <f t="shared" si="1"/>
        <v>0.003392177223952925</v>
      </c>
    </row>
    <row r="18" ht="13.5" thickTop="1"/>
  </sheetData>
  <mergeCells count="18">
    <mergeCell ref="B5:C5"/>
    <mergeCell ref="B6:C6"/>
    <mergeCell ref="B7:C7"/>
    <mergeCell ref="B8:C8"/>
    <mergeCell ref="B9:C9"/>
    <mergeCell ref="B10:C10"/>
    <mergeCell ref="B11:C11"/>
    <mergeCell ref="B12:C12"/>
    <mergeCell ref="G3:G4"/>
    <mergeCell ref="B1:G1"/>
    <mergeCell ref="B17:C17"/>
    <mergeCell ref="D3:D4"/>
    <mergeCell ref="E3:E4"/>
    <mergeCell ref="F3:F4"/>
    <mergeCell ref="B13:C13"/>
    <mergeCell ref="B14:C14"/>
    <mergeCell ref="B15:C15"/>
    <mergeCell ref="B16:C16"/>
  </mergeCells>
  <printOptions horizontalCentered="1" verticalCentered="1"/>
  <pageMargins left="0.7480314960629921" right="1.33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1">
      <selection activeCell="B7" sqref="B7:B8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35" t="s">
        <v>194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7"/>
      <c r="U4" s="20"/>
      <c r="V4" s="21"/>
      <c r="W4" s="2"/>
      <c r="X4" s="2"/>
    </row>
    <row r="5" ht="13.5" thickTop="1">
      <c r="B5" s="3" t="s">
        <v>29</v>
      </c>
    </row>
    <row r="6" ht="13.5" thickBot="1"/>
    <row r="7" spans="2:6" ht="90" customHeight="1" thickBot="1" thickTop="1">
      <c r="B7" s="314" t="s">
        <v>13</v>
      </c>
      <c r="C7" s="312" t="s">
        <v>9</v>
      </c>
      <c r="D7" s="306" t="s">
        <v>12</v>
      </c>
      <c r="E7" s="306"/>
      <c r="F7" s="310" t="s">
        <v>27</v>
      </c>
    </row>
    <row r="8" spans="2:6" ht="90" customHeight="1" thickBot="1" thickTop="1">
      <c r="B8" s="315"/>
      <c r="C8" s="313"/>
      <c r="D8" s="6" t="s">
        <v>10</v>
      </c>
      <c r="E8" s="6" t="s">
        <v>11</v>
      </c>
      <c r="F8" s="311"/>
    </row>
    <row r="9" spans="2:6" ht="90" customHeight="1" thickBot="1" thickTop="1">
      <c r="B9" s="4" t="s">
        <v>171</v>
      </c>
      <c r="C9" s="5">
        <v>14631</v>
      </c>
      <c r="D9" s="6">
        <v>1920</v>
      </c>
      <c r="E9" s="6">
        <v>8230</v>
      </c>
      <c r="F9" s="7">
        <v>14214730</v>
      </c>
    </row>
    <row r="10" spans="2:6" ht="90" customHeight="1" thickBot="1" thickTop="1">
      <c r="B10" s="4" t="s">
        <v>184</v>
      </c>
      <c r="C10" s="5">
        <v>15016</v>
      </c>
      <c r="D10" s="6">
        <v>1987</v>
      </c>
      <c r="E10" s="6">
        <v>8312</v>
      </c>
      <c r="F10" s="7">
        <v>15007201</v>
      </c>
    </row>
    <row r="11" spans="2:6" ht="90" customHeight="1" thickBot="1" thickTop="1">
      <c r="B11" s="4" t="s">
        <v>7</v>
      </c>
      <c r="C11" s="5">
        <f>C10-C9</f>
        <v>385</v>
      </c>
      <c r="D11" s="6">
        <f>D10-D9</f>
        <v>67</v>
      </c>
      <c r="E11" s="6">
        <f>E10-E9</f>
        <v>82</v>
      </c>
      <c r="F11" s="7">
        <f>F10-F9</f>
        <v>792471</v>
      </c>
    </row>
    <row r="12" spans="2:6" ht="90" customHeight="1" thickBot="1" thickTop="1">
      <c r="B12" s="4" t="s">
        <v>4</v>
      </c>
      <c r="C12" s="8">
        <f>C11/C9</f>
        <v>0.026313990841364227</v>
      </c>
      <c r="D12" s="9">
        <f>D11/D9</f>
        <v>0.034895833333333334</v>
      </c>
      <c r="E12" s="9">
        <f>E11/E9</f>
        <v>0.009963547995139732</v>
      </c>
      <c r="F12" s="10">
        <f>F11/F9</f>
        <v>0.055749986105961914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56" bottom="0.5905511811023623" header="0.5118110236220472" footer="0.7"/>
  <pageSetup horizontalDpi="150" verticalDpi="15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">
      <selection activeCell="L19" sqref="L19"/>
    </sheetView>
  </sheetViews>
  <sheetFormatPr defaultColWidth="9.140625" defaultRowHeight="12.75"/>
  <cols>
    <col min="1" max="1" width="13.140625" style="0" customWidth="1"/>
    <col min="2" max="10" width="11.7109375" style="0" customWidth="1"/>
    <col min="11" max="12" width="13.7109375" style="0" customWidth="1"/>
    <col min="13" max="13" width="11.7109375" style="0" customWidth="1"/>
  </cols>
  <sheetData>
    <row r="3" ht="13.5" thickBot="1"/>
    <row r="4" spans="1:13" ht="21.75" thickBot="1" thickTop="1">
      <c r="A4" s="438" t="s">
        <v>195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40"/>
    </row>
    <row r="5" spans="1:13" ht="14.25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1.5" customHeight="1" thickBot="1">
      <c r="A6" s="441" t="s">
        <v>215</v>
      </c>
      <c r="B6" s="443" t="s">
        <v>9</v>
      </c>
      <c r="C6" s="444"/>
      <c r="D6" s="441" t="s">
        <v>4</v>
      </c>
      <c r="E6" s="443" t="s">
        <v>5</v>
      </c>
      <c r="F6" s="444"/>
      <c r="G6" s="441" t="s">
        <v>4</v>
      </c>
      <c r="H6" s="443" t="s">
        <v>6</v>
      </c>
      <c r="I6" s="444"/>
      <c r="J6" s="441" t="s">
        <v>4</v>
      </c>
      <c r="K6" s="443" t="s">
        <v>31</v>
      </c>
      <c r="L6" s="444"/>
      <c r="M6" s="441" t="s">
        <v>4</v>
      </c>
    </row>
    <row r="7" spans="1:13" ht="31.5" customHeight="1" thickBot="1">
      <c r="A7" s="442"/>
      <c r="B7" s="129" t="s">
        <v>171</v>
      </c>
      <c r="C7" s="129" t="s">
        <v>184</v>
      </c>
      <c r="D7" s="442"/>
      <c r="E7" s="129" t="s">
        <v>171</v>
      </c>
      <c r="F7" s="129" t="s">
        <v>184</v>
      </c>
      <c r="G7" s="442"/>
      <c r="H7" s="129" t="s">
        <v>171</v>
      </c>
      <c r="I7" s="129" t="s">
        <v>184</v>
      </c>
      <c r="J7" s="442"/>
      <c r="K7" s="129" t="s">
        <v>171</v>
      </c>
      <c r="L7" s="129" t="s">
        <v>184</v>
      </c>
      <c r="M7" s="442"/>
    </row>
    <row r="8" spans="1:13" ht="31.5" customHeight="1" thickBot="1">
      <c r="A8" s="129" t="s">
        <v>16</v>
      </c>
      <c r="B8" s="165">
        <v>2734</v>
      </c>
      <c r="C8" s="165">
        <v>2386</v>
      </c>
      <c r="D8" s="164">
        <f>(C8-B8)/B8</f>
        <v>-0.12728602779809803</v>
      </c>
      <c r="E8" s="163">
        <v>410</v>
      </c>
      <c r="F8" s="163">
        <v>409</v>
      </c>
      <c r="G8" s="266">
        <f>(F8-E8)/E8</f>
        <v>-0.0024390243902439024</v>
      </c>
      <c r="H8" s="165">
        <v>1305</v>
      </c>
      <c r="I8" s="165">
        <v>1229</v>
      </c>
      <c r="J8" s="164">
        <f>(I8-H8)/H8</f>
        <v>-0.05823754789272031</v>
      </c>
      <c r="K8" s="165">
        <v>4535182</v>
      </c>
      <c r="L8" s="165">
        <v>4896077</v>
      </c>
      <c r="M8" s="166">
        <f>(L8-K8)/K8</f>
        <v>0.07957674024989515</v>
      </c>
    </row>
    <row r="9" spans="1:13" ht="31.5" customHeight="1" thickBot="1">
      <c r="A9" s="129" t="s">
        <v>17</v>
      </c>
      <c r="B9" s="165">
        <v>1774</v>
      </c>
      <c r="C9" s="165">
        <v>2068</v>
      </c>
      <c r="D9" s="164">
        <f aca="true" t="shared" si="0" ref="D9:D21">(C9-B9)/B9</f>
        <v>0.1657271702367531</v>
      </c>
      <c r="E9" s="163">
        <v>211</v>
      </c>
      <c r="F9" s="163">
        <v>278</v>
      </c>
      <c r="G9" s="164">
        <f aca="true" t="shared" si="1" ref="G9:G20">(F9-E9)/E9</f>
        <v>0.3175355450236967</v>
      </c>
      <c r="H9" s="165">
        <v>1237</v>
      </c>
      <c r="I9" s="165">
        <v>1379</v>
      </c>
      <c r="J9" s="164">
        <f aca="true" t="shared" si="2" ref="J9:J21">(I9-H9)/H9</f>
        <v>0.11479385610347616</v>
      </c>
      <c r="K9" s="165">
        <v>1367671</v>
      </c>
      <c r="L9" s="165">
        <v>1826117</v>
      </c>
      <c r="M9" s="166">
        <f aca="true" t="shared" si="3" ref="M9:M21">(L9-K9)/K9</f>
        <v>0.33520196012052605</v>
      </c>
    </row>
    <row r="10" spans="1:13" ht="31.5" customHeight="1" thickBot="1">
      <c r="A10" s="129" t="s">
        <v>18</v>
      </c>
      <c r="B10" s="165">
        <v>4063</v>
      </c>
      <c r="C10" s="165">
        <v>4113</v>
      </c>
      <c r="D10" s="164">
        <f t="shared" si="0"/>
        <v>0.012306177701206006</v>
      </c>
      <c r="E10" s="163">
        <v>384</v>
      </c>
      <c r="F10" s="163">
        <v>325</v>
      </c>
      <c r="G10" s="164">
        <f t="shared" si="1"/>
        <v>-0.15364583333333334</v>
      </c>
      <c r="H10" s="165">
        <v>1044</v>
      </c>
      <c r="I10" s="165">
        <v>999</v>
      </c>
      <c r="J10" s="164">
        <f t="shared" si="2"/>
        <v>-0.04310344827586207</v>
      </c>
      <c r="K10" s="165">
        <v>412215</v>
      </c>
      <c r="L10" s="165">
        <v>128111</v>
      </c>
      <c r="M10" s="166">
        <f t="shared" si="3"/>
        <v>-0.6892131533301796</v>
      </c>
    </row>
    <row r="11" spans="1:13" ht="31.5" customHeight="1" thickBot="1">
      <c r="A11" s="129" t="s">
        <v>19</v>
      </c>
      <c r="B11" s="165">
        <v>1282</v>
      </c>
      <c r="C11" s="165">
        <v>1167</v>
      </c>
      <c r="D11" s="164">
        <f t="shared" si="0"/>
        <v>-0.08970358814352575</v>
      </c>
      <c r="E11" s="163">
        <v>249</v>
      </c>
      <c r="F11" s="163">
        <v>240</v>
      </c>
      <c r="G11" s="164">
        <f t="shared" si="1"/>
        <v>-0.03614457831325301</v>
      </c>
      <c r="H11" s="165">
        <v>1021</v>
      </c>
      <c r="I11" s="165">
        <v>861</v>
      </c>
      <c r="J11" s="164">
        <f t="shared" si="2"/>
        <v>-0.15670910871694418</v>
      </c>
      <c r="K11" s="165">
        <v>375411</v>
      </c>
      <c r="L11" s="165">
        <v>222389</v>
      </c>
      <c r="M11" s="166">
        <f t="shared" si="3"/>
        <v>-0.4076119239979649</v>
      </c>
    </row>
    <row r="12" spans="1:13" ht="31.5" customHeight="1" thickBot="1">
      <c r="A12" s="129" t="s">
        <v>25</v>
      </c>
      <c r="B12" s="165">
        <v>690</v>
      </c>
      <c r="C12" s="165">
        <v>667</v>
      </c>
      <c r="D12" s="164">
        <f t="shared" si="0"/>
        <v>-0.03333333333333333</v>
      </c>
      <c r="E12" s="163">
        <v>31</v>
      </c>
      <c r="F12" s="163">
        <v>42</v>
      </c>
      <c r="G12" s="164">
        <f t="shared" si="1"/>
        <v>0.3548387096774194</v>
      </c>
      <c r="H12" s="165">
        <v>138</v>
      </c>
      <c r="I12" s="165">
        <v>91</v>
      </c>
      <c r="J12" s="164">
        <f t="shared" si="2"/>
        <v>-0.34057971014492755</v>
      </c>
      <c r="K12" s="165">
        <v>2488610</v>
      </c>
      <c r="L12" s="165">
        <v>4258175</v>
      </c>
      <c r="M12" s="166">
        <f t="shared" si="3"/>
        <v>0.7110656149416743</v>
      </c>
    </row>
    <row r="13" spans="1:13" ht="31.5" customHeight="1" thickBot="1">
      <c r="A13" s="129" t="s">
        <v>0</v>
      </c>
      <c r="B13" s="165">
        <v>1656</v>
      </c>
      <c r="C13" s="165">
        <v>2124</v>
      </c>
      <c r="D13" s="164">
        <f t="shared" si="0"/>
        <v>0.2826086956521739</v>
      </c>
      <c r="E13" s="163">
        <v>116</v>
      </c>
      <c r="F13" s="163">
        <v>175</v>
      </c>
      <c r="G13" s="164">
        <f t="shared" si="1"/>
        <v>0.5086206896551724</v>
      </c>
      <c r="H13" s="165">
        <v>1222</v>
      </c>
      <c r="I13" s="165">
        <v>1443</v>
      </c>
      <c r="J13" s="164">
        <f t="shared" si="2"/>
        <v>0.18085106382978725</v>
      </c>
      <c r="K13" s="165">
        <v>27219</v>
      </c>
      <c r="L13" s="165">
        <v>46336</v>
      </c>
      <c r="M13" s="166">
        <f t="shared" si="3"/>
        <v>0.7023402770123811</v>
      </c>
    </row>
    <row r="14" spans="1:13" ht="31.5" customHeight="1" thickBot="1">
      <c r="A14" s="129" t="s">
        <v>20</v>
      </c>
      <c r="B14" s="165">
        <v>399</v>
      </c>
      <c r="C14" s="165">
        <v>287</v>
      </c>
      <c r="D14" s="164">
        <f t="shared" si="0"/>
        <v>-0.2807017543859649</v>
      </c>
      <c r="E14" s="163">
        <v>56</v>
      </c>
      <c r="F14" s="163">
        <v>36</v>
      </c>
      <c r="G14" s="164">
        <f t="shared" si="1"/>
        <v>-0.35714285714285715</v>
      </c>
      <c r="H14" s="165">
        <v>347</v>
      </c>
      <c r="I14" s="165">
        <v>277</v>
      </c>
      <c r="J14" s="164">
        <f t="shared" si="2"/>
        <v>-0.2017291066282421</v>
      </c>
      <c r="K14" s="165">
        <v>59000</v>
      </c>
      <c r="L14" s="165">
        <v>0</v>
      </c>
      <c r="M14" s="166">
        <f t="shared" si="3"/>
        <v>-1</v>
      </c>
    </row>
    <row r="15" spans="1:13" ht="31.5" customHeight="1" thickBot="1">
      <c r="A15" s="129" t="s">
        <v>21</v>
      </c>
      <c r="B15" s="165">
        <v>291</v>
      </c>
      <c r="C15" s="165">
        <v>171</v>
      </c>
      <c r="D15" s="164">
        <f t="shared" si="0"/>
        <v>-0.41237113402061853</v>
      </c>
      <c r="E15" s="163">
        <v>22</v>
      </c>
      <c r="F15" s="163">
        <v>15</v>
      </c>
      <c r="G15" s="164">
        <f t="shared" si="1"/>
        <v>-0.3181818181818182</v>
      </c>
      <c r="H15" s="165">
        <v>129</v>
      </c>
      <c r="I15" s="165">
        <v>64</v>
      </c>
      <c r="J15" s="164">
        <f t="shared" si="2"/>
        <v>-0.5038759689922481</v>
      </c>
      <c r="K15" s="165">
        <v>7000</v>
      </c>
      <c r="L15" s="165">
        <v>2500</v>
      </c>
      <c r="M15" s="166">
        <f t="shared" si="3"/>
        <v>-0.6428571428571429</v>
      </c>
    </row>
    <row r="16" spans="1:13" ht="31.5" customHeight="1" thickBot="1">
      <c r="A16" s="129" t="s">
        <v>30</v>
      </c>
      <c r="B16" s="165">
        <v>377</v>
      </c>
      <c r="C16" s="165">
        <v>353</v>
      </c>
      <c r="D16" s="164">
        <f t="shared" si="0"/>
        <v>-0.0636604774535809</v>
      </c>
      <c r="E16" s="163">
        <v>156</v>
      </c>
      <c r="F16" s="163">
        <v>116</v>
      </c>
      <c r="G16" s="164">
        <f t="shared" si="1"/>
        <v>-0.2564102564102564</v>
      </c>
      <c r="H16" s="165">
        <v>495</v>
      </c>
      <c r="I16" s="165">
        <v>308</v>
      </c>
      <c r="J16" s="164">
        <f t="shared" si="2"/>
        <v>-0.37777777777777777</v>
      </c>
      <c r="K16" s="165">
        <v>378601</v>
      </c>
      <c r="L16" s="165">
        <v>281000</v>
      </c>
      <c r="M16" s="166">
        <f t="shared" si="3"/>
        <v>-0.2577938251615817</v>
      </c>
    </row>
    <row r="17" spans="1:13" ht="31.5" customHeight="1" thickBot="1">
      <c r="A17" s="129" t="s">
        <v>22</v>
      </c>
      <c r="B17" s="165">
        <v>318</v>
      </c>
      <c r="C17" s="165">
        <v>505</v>
      </c>
      <c r="D17" s="164">
        <f t="shared" si="0"/>
        <v>0.5880503144654088</v>
      </c>
      <c r="E17" s="163">
        <v>78</v>
      </c>
      <c r="F17" s="163">
        <v>95</v>
      </c>
      <c r="G17" s="164">
        <f t="shared" si="1"/>
        <v>0.21794871794871795</v>
      </c>
      <c r="H17" s="165">
        <v>211</v>
      </c>
      <c r="I17" s="165">
        <v>350</v>
      </c>
      <c r="J17" s="164">
        <f t="shared" si="2"/>
        <v>0.6587677725118484</v>
      </c>
      <c r="K17" s="165">
        <v>14669</v>
      </c>
      <c r="L17" s="165">
        <v>7416</v>
      </c>
      <c r="M17" s="166">
        <f t="shared" si="3"/>
        <v>-0.49444406571681776</v>
      </c>
    </row>
    <row r="18" spans="1:13" ht="31.5" customHeight="1" thickBot="1">
      <c r="A18" s="129" t="s">
        <v>23</v>
      </c>
      <c r="B18" s="165">
        <v>365</v>
      </c>
      <c r="C18" s="165">
        <v>440</v>
      </c>
      <c r="D18" s="164">
        <f t="shared" si="0"/>
        <v>0.2054794520547945</v>
      </c>
      <c r="E18" s="163">
        <v>57</v>
      </c>
      <c r="F18" s="163">
        <v>116</v>
      </c>
      <c r="G18" s="164">
        <f t="shared" si="1"/>
        <v>1.0350877192982457</v>
      </c>
      <c r="H18" s="165">
        <v>267</v>
      </c>
      <c r="I18" s="165">
        <v>419</v>
      </c>
      <c r="J18" s="164">
        <f t="shared" si="2"/>
        <v>0.5692883895131086</v>
      </c>
      <c r="K18" s="165">
        <v>0</v>
      </c>
      <c r="L18" s="165">
        <v>642530</v>
      </c>
      <c r="M18" s="166">
        <v>1</v>
      </c>
    </row>
    <row r="19" spans="1:13" ht="31.5" customHeight="1" thickBot="1">
      <c r="A19" s="129" t="s">
        <v>24</v>
      </c>
      <c r="B19" s="165">
        <v>478</v>
      </c>
      <c r="C19" s="165">
        <v>580</v>
      </c>
      <c r="D19" s="164">
        <f t="shared" si="0"/>
        <v>0.21338912133891214</v>
      </c>
      <c r="E19" s="163">
        <v>80</v>
      </c>
      <c r="F19" s="163">
        <v>109</v>
      </c>
      <c r="G19" s="164">
        <f t="shared" si="1"/>
        <v>0.3625</v>
      </c>
      <c r="H19" s="165">
        <v>593</v>
      </c>
      <c r="I19" s="165">
        <v>739</v>
      </c>
      <c r="J19" s="164">
        <f t="shared" si="2"/>
        <v>0.24620573355817876</v>
      </c>
      <c r="K19" s="165">
        <v>102650</v>
      </c>
      <c r="L19" s="165">
        <v>94600</v>
      </c>
      <c r="M19" s="166">
        <f t="shared" si="3"/>
        <v>-0.0784218217243059</v>
      </c>
    </row>
    <row r="20" spans="1:13" ht="31.5" customHeight="1" thickBot="1">
      <c r="A20" s="129" t="s">
        <v>1</v>
      </c>
      <c r="B20" s="165">
        <v>204</v>
      </c>
      <c r="C20" s="165">
        <v>155</v>
      </c>
      <c r="D20" s="164">
        <f t="shared" si="0"/>
        <v>-0.24019607843137256</v>
      </c>
      <c r="E20" s="163">
        <v>70</v>
      </c>
      <c r="F20" s="163">
        <v>31</v>
      </c>
      <c r="G20" s="164">
        <f t="shared" si="1"/>
        <v>-0.5571428571428572</v>
      </c>
      <c r="H20" s="165">
        <v>221</v>
      </c>
      <c r="I20" s="165">
        <v>153</v>
      </c>
      <c r="J20" s="164">
        <f t="shared" si="2"/>
        <v>-0.3076923076923077</v>
      </c>
      <c r="K20" s="165">
        <v>4446502</v>
      </c>
      <c r="L20" s="165">
        <v>2601950</v>
      </c>
      <c r="M20" s="166">
        <f t="shared" si="3"/>
        <v>-0.4148321534545582</v>
      </c>
    </row>
    <row r="21" spans="1:13" ht="31.5" customHeight="1" thickBot="1">
      <c r="A21" s="129" t="s">
        <v>2</v>
      </c>
      <c r="B21" s="168">
        <f>SUM(B8:B20)</f>
        <v>14631</v>
      </c>
      <c r="C21" s="168">
        <f>SUM(C8:C20)</f>
        <v>15016</v>
      </c>
      <c r="D21" s="166">
        <f t="shared" si="0"/>
        <v>0.026313990841364227</v>
      </c>
      <c r="E21" s="167">
        <f>SUM(E8:E20)</f>
        <v>1920</v>
      </c>
      <c r="F21" s="167">
        <f>SUM(F8:F20)</f>
        <v>1987</v>
      </c>
      <c r="G21" s="166">
        <f>(F21-E21)/E21</f>
        <v>0.034895833333333334</v>
      </c>
      <c r="H21" s="168">
        <f>SUM(H8:H20)</f>
        <v>8230</v>
      </c>
      <c r="I21" s="168">
        <f>SUM(I8:I20)</f>
        <v>8312</v>
      </c>
      <c r="J21" s="166">
        <f t="shared" si="2"/>
        <v>0.009963547995139732</v>
      </c>
      <c r="K21" s="267">
        <f>SUM(K8:K20)</f>
        <v>14214730</v>
      </c>
      <c r="L21" s="267">
        <f>SUM(L8:L20)</f>
        <v>15007201</v>
      </c>
      <c r="M21" s="166">
        <f t="shared" si="3"/>
        <v>0.055749986105961914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46" right="0.5" top="0.64" bottom="0.61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B1">
      <selection activeCell="E16" sqref="E16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46" t="s">
        <v>199</v>
      </c>
      <c r="C3" s="446"/>
      <c r="D3" s="446"/>
      <c r="E3" s="446"/>
      <c r="F3" s="446"/>
      <c r="G3" s="446"/>
      <c r="H3" s="446"/>
    </row>
    <row r="4" spans="2:8" ht="13.5" thickBot="1">
      <c r="B4" s="47" t="s">
        <v>107</v>
      </c>
      <c r="C4" s="48"/>
      <c r="D4" s="48"/>
      <c r="E4" s="48"/>
      <c r="F4" s="48"/>
      <c r="G4" s="48"/>
      <c r="H4" s="48"/>
    </row>
    <row r="5" spans="2:8" ht="22.5" customHeight="1" thickBot="1" thickTop="1">
      <c r="B5" s="449" t="s">
        <v>215</v>
      </c>
      <c r="C5" s="451" t="s">
        <v>71</v>
      </c>
      <c r="D5" s="452"/>
      <c r="E5" s="453" t="s">
        <v>2</v>
      </c>
      <c r="F5" s="451" t="s">
        <v>69</v>
      </c>
      <c r="G5" s="452"/>
      <c r="H5" s="447" t="s">
        <v>2</v>
      </c>
    </row>
    <row r="6" spans="2:8" ht="19.5" customHeight="1" thickBot="1">
      <c r="B6" s="450"/>
      <c r="C6" s="49" t="s">
        <v>73</v>
      </c>
      <c r="D6" s="50" t="s">
        <v>51</v>
      </c>
      <c r="E6" s="454"/>
      <c r="F6" s="49" t="s">
        <v>73</v>
      </c>
      <c r="G6" s="50" t="s">
        <v>51</v>
      </c>
      <c r="H6" s="448"/>
    </row>
    <row r="7" spans="2:8" ht="18" customHeight="1" thickBot="1" thickTop="1">
      <c r="B7" s="102" t="s">
        <v>76</v>
      </c>
      <c r="C7" s="274">
        <v>371</v>
      </c>
      <c r="D7" s="275">
        <v>38</v>
      </c>
      <c r="E7" s="276">
        <f>SUM(C7:D7)</f>
        <v>409</v>
      </c>
      <c r="F7" s="274">
        <v>1082</v>
      </c>
      <c r="G7" s="275">
        <v>147</v>
      </c>
      <c r="H7" s="277">
        <f>SUM(F7:G7)</f>
        <v>1229</v>
      </c>
    </row>
    <row r="8" spans="2:8" ht="18" customHeight="1" thickBot="1">
      <c r="B8" s="103" t="s">
        <v>77</v>
      </c>
      <c r="C8" s="278">
        <v>251</v>
      </c>
      <c r="D8" s="279">
        <v>27</v>
      </c>
      <c r="E8" s="276">
        <f aca="true" t="shared" si="0" ref="E8:E20">SUM(C8:D8)</f>
        <v>278</v>
      </c>
      <c r="F8" s="278">
        <v>1112</v>
      </c>
      <c r="G8" s="279">
        <v>267</v>
      </c>
      <c r="H8" s="277">
        <f aca="true" t="shared" si="1" ref="H8:H20">SUM(F8:G8)</f>
        <v>1379</v>
      </c>
    </row>
    <row r="9" spans="2:8" ht="18" customHeight="1" thickBot="1">
      <c r="B9" s="103" t="s">
        <v>78</v>
      </c>
      <c r="C9" s="278">
        <v>283</v>
      </c>
      <c r="D9" s="279">
        <v>42</v>
      </c>
      <c r="E9" s="276">
        <f t="shared" si="0"/>
        <v>325</v>
      </c>
      <c r="F9" s="278">
        <v>844</v>
      </c>
      <c r="G9" s="279">
        <v>155</v>
      </c>
      <c r="H9" s="277">
        <f t="shared" si="1"/>
        <v>999</v>
      </c>
    </row>
    <row r="10" spans="2:8" ht="18" customHeight="1" thickBot="1">
      <c r="B10" s="103" t="s">
        <v>79</v>
      </c>
      <c r="C10" s="278">
        <v>197</v>
      </c>
      <c r="D10" s="279">
        <v>43</v>
      </c>
      <c r="E10" s="276">
        <f t="shared" si="0"/>
        <v>240</v>
      </c>
      <c r="F10" s="278">
        <v>719</v>
      </c>
      <c r="G10" s="279">
        <v>142</v>
      </c>
      <c r="H10" s="277">
        <f t="shared" si="1"/>
        <v>861</v>
      </c>
    </row>
    <row r="11" spans="2:8" ht="18" customHeight="1" thickBot="1">
      <c r="B11" s="103" t="s">
        <v>80</v>
      </c>
      <c r="C11" s="278">
        <v>31</v>
      </c>
      <c r="D11" s="279">
        <v>11</v>
      </c>
      <c r="E11" s="276">
        <f t="shared" si="0"/>
        <v>42</v>
      </c>
      <c r="F11" s="278">
        <v>65</v>
      </c>
      <c r="G11" s="279">
        <v>26</v>
      </c>
      <c r="H11" s="277">
        <f t="shared" si="1"/>
        <v>91</v>
      </c>
    </row>
    <row r="12" spans="2:8" ht="18" customHeight="1" thickBot="1">
      <c r="B12" s="103" t="s">
        <v>81</v>
      </c>
      <c r="C12" s="278">
        <v>147</v>
      </c>
      <c r="D12" s="279">
        <v>28</v>
      </c>
      <c r="E12" s="276">
        <f t="shared" si="0"/>
        <v>175</v>
      </c>
      <c r="F12" s="278">
        <v>1228</v>
      </c>
      <c r="G12" s="279">
        <v>215</v>
      </c>
      <c r="H12" s="277">
        <f t="shared" si="1"/>
        <v>1443</v>
      </c>
    </row>
    <row r="13" spans="2:8" ht="18" customHeight="1" thickBot="1">
      <c r="B13" s="103" t="s">
        <v>82</v>
      </c>
      <c r="C13" s="278">
        <v>31</v>
      </c>
      <c r="D13" s="279">
        <v>5</v>
      </c>
      <c r="E13" s="276">
        <f t="shared" si="0"/>
        <v>36</v>
      </c>
      <c r="F13" s="278">
        <v>228</v>
      </c>
      <c r="G13" s="279">
        <v>49</v>
      </c>
      <c r="H13" s="277">
        <f t="shared" si="1"/>
        <v>277</v>
      </c>
    </row>
    <row r="14" spans="2:8" ht="18" customHeight="1" thickBot="1">
      <c r="B14" s="103" t="s">
        <v>83</v>
      </c>
      <c r="C14" s="278">
        <v>14</v>
      </c>
      <c r="D14" s="279">
        <v>1</v>
      </c>
      <c r="E14" s="276">
        <f t="shared" si="0"/>
        <v>15</v>
      </c>
      <c r="F14" s="278">
        <v>61</v>
      </c>
      <c r="G14" s="279">
        <v>3</v>
      </c>
      <c r="H14" s="277">
        <f t="shared" si="1"/>
        <v>64</v>
      </c>
    </row>
    <row r="15" spans="2:8" ht="18" customHeight="1" thickBot="1">
      <c r="B15" s="103" t="s">
        <v>30</v>
      </c>
      <c r="C15" s="278">
        <v>97</v>
      </c>
      <c r="D15" s="279">
        <v>19</v>
      </c>
      <c r="E15" s="276">
        <f t="shared" si="0"/>
        <v>116</v>
      </c>
      <c r="F15" s="278">
        <v>255</v>
      </c>
      <c r="G15" s="279">
        <v>53</v>
      </c>
      <c r="H15" s="277">
        <f t="shared" si="1"/>
        <v>308</v>
      </c>
    </row>
    <row r="16" spans="2:8" ht="18" customHeight="1" thickBot="1">
      <c r="B16" s="103" t="s">
        <v>84</v>
      </c>
      <c r="C16" s="278">
        <v>79</v>
      </c>
      <c r="D16" s="279">
        <v>16</v>
      </c>
      <c r="E16" s="276">
        <f t="shared" si="0"/>
        <v>95</v>
      </c>
      <c r="F16" s="278">
        <v>292</v>
      </c>
      <c r="G16" s="279">
        <v>58</v>
      </c>
      <c r="H16" s="277">
        <f t="shared" si="1"/>
        <v>350</v>
      </c>
    </row>
    <row r="17" spans="2:8" ht="18" customHeight="1" thickBot="1">
      <c r="B17" s="103" t="s">
        <v>85</v>
      </c>
      <c r="C17" s="278">
        <v>100</v>
      </c>
      <c r="D17" s="279">
        <v>16</v>
      </c>
      <c r="E17" s="276">
        <f t="shared" si="0"/>
        <v>116</v>
      </c>
      <c r="F17" s="278">
        <v>333</v>
      </c>
      <c r="G17" s="279">
        <v>86</v>
      </c>
      <c r="H17" s="277">
        <f t="shared" si="1"/>
        <v>419</v>
      </c>
    </row>
    <row r="18" spans="2:8" ht="18" customHeight="1" thickBot="1">
      <c r="B18" s="103" t="s">
        <v>86</v>
      </c>
      <c r="C18" s="278">
        <v>96</v>
      </c>
      <c r="D18" s="279">
        <v>13</v>
      </c>
      <c r="E18" s="276">
        <f t="shared" si="0"/>
        <v>109</v>
      </c>
      <c r="F18" s="278">
        <v>620</v>
      </c>
      <c r="G18" s="279">
        <v>119</v>
      </c>
      <c r="H18" s="277">
        <f t="shared" si="1"/>
        <v>739</v>
      </c>
    </row>
    <row r="19" spans="2:8" ht="18" customHeight="1" thickBot="1">
      <c r="B19" s="104" t="s">
        <v>1</v>
      </c>
      <c r="C19" s="280">
        <v>29</v>
      </c>
      <c r="D19" s="281">
        <v>2</v>
      </c>
      <c r="E19" s="282">
        <f t="shared" si="0"/>
        <v>31</v>
      </c>
      <c r="F19" s="280">
        <v>123</v>
      </c>
      <c r="G19" s="281">
        <v>30</v>
      </c>
      <c r="H19" s="283">
        <f t="shared" si="1"/>
        <v>153</v>
      </c>
    </row>
    <row r="20" spans="2:8" ht="18" customHeight="1" thickBot="1" thickTop="1">
      <c r="B20" s="90" t="s">
        <v>2</v>
      </c>
      <c r="C20" s="284">
        <f>SUM(C7:C19)</f>
        <v>1726</v>
      </c>
      <c r="D20" s="285">
        <f>SUM(D7:D19)</f>
        <v>261</v>
      </c>
      <c r="E20" s="286">
        <f t="shared" si="0"/>
        <v>1987</v>
      </c>
      <c r="F20" s="284">
        <f>SUM(F7:F19)</f>
        <v>6962</v>
      </c>
      <c r="G20" s="285">
        <f>SUM(G7:G19)</f>
        <v>1350</v>
      </c>
      <c r="H20" s="287">
        <f t="shared" si="1"/>
        <v>8312</v>
      </c>
    </row>
    <row r="21" spans="2:8" ht="18" customHeight="1" thickTop="1">
      <c r="B21" s="445" t="s">
        <v>218</v>
      </c>
      <c r="C21" s="445"/>
      <c r="D21" s="445"/>
      <c r="E21" s="445"/>
      <c r="F21" s="445"/>
      <c r="G21" s="445"/>
      <c r="H21" s="445"/>
    </row>
    <row r="22" spans="2:8" ht="12.75">
      <c r="B22" s="51"/>
      <c r="C22" s="51"/>
      <c r="D22" s="51"/>
      <c r="E22" s="51"/>
      <c r="F22" s="51"/>
      <c r="G22" s="51"/>
      <c r="H22" s="51"/>
    </row>
    <row r="23" spans="2:8" ht="15" customHeight="1">
      <c r="B23" s="51"/>
      <c r="C23" s="51"/>
      <c r="D23" s="51"/>
      <c r="E23" s="51"/>
      <c r="F23" s="51"/>
      <c r="G23" s="51"/>
      <c r="H23" s="51"/>
    </row>
    <row r="24" spans="2:8" ht="15" customHeight="1">
      <c r="B24" s="51"/>
      <c r="C24" s="51"/>
      <c r="D24" s="51"/>
      <c r="E24" s="51"/>
      <c r="F24" s="51"/>
      <c r="G24" s="51"/>
      <c r="H24" s="51"/>
    </row>
    <row r="25" spans="2:8" ht="15" customHeight="1">
      <c r="B25" s="51"/>
      <c r="C25" s="51"/>
      <c r="D25" s="51"/>
      <c r="E25" s="51"/>
      <c r="F25" s="51"/>
      <c r="G25" s="51"/>
      <c r="H25" s="51"/>
    </row>
    <row r="26" spans="2:8" ht="15" customHeight="1">
      <c r="B26" s="51"/>
      <c r="C26" s="51"/>
      <c r="D26" s="51"/>
      <c r="E26" s="51"/>
      <c r="F26" s="51"/>
      <c r="G26" s="51"/>
      <c r="H26" s="51"/>
    </row>
    <row r="27" spans="2:8" ht="15" customHeight="1">
      <c r="B27" s="51"/>
      <c r="C27" s="51"/>
      <c r="D27" s="51"/>
      <c r="E27" s="51"/>
      <c r="F27" s="51"/>
      <c r="G27" s="51"/>
      <c r="H27" s="51"/>
    </row>
    <row r="28" spans="2:8" ht="15" customHeight="1">
      <c r="B28" s="51"/>
      <c r="C28" s="51"/>
      <c r="D28" s="51"/>
      <c r="E28" s="51"/>
      <c r="F28" s="51"/>
      <c r="G28" s="51"/>
      <c r="H28" s="51"/>
    </row>
    <row r="29" spans="2:8" ht="15" customHeight="1">
      <c r="B29" s="51"/>
      <c r="C29" s="51"/>
      <c r="D29" s="51"/>
      <c r="E29" s="51"/>
      <c r="F29" s="51"/>
      <c r="G29" s="51"/>
      <c r="H29" s="51"/>
    </row>
    <row r="30" spans="2:8" ht="15" customHeight="1">
      <c r="B30" s="51"/>
      <c r="C30" s="51"/>
      <c r="D30" s="51"/>
      <c r="E30" s="51"/>
      <c r="F30" s="51"/>
      <c r="G30" s="51"/>
      <c r="H30" s="51"/>
    </row>
    <row r="31" spans="2:8" ht="15" customHeight="1">
      <c r="B31" s="51"/>
      <c r="C31" s="51"/>
      <c r="D31" s="51"/>
      <c r="E31" s="51"/>
      <c r="F31" s="51"/>
      <c r="G31" s="51"/>
      <c r="H31" s="51"/>
    </row>
    <row r="32" spans="2:8" ht="15" customHeight="1">
      <c r="B32" s="51"/>
      <c r="C32" s="51"/>
      <c r="D32" s="51"/>
      <c r="E32" s="51"/>
      <c r="F32" s="51"/>
      <c r="G32" s="51"/>
      <c r="H32" s="51"/>
    </row>
    <row r="33" spans="2:8" ht="15" customHeight="1">
      <c r="B33" s="51"/>
      <c r="C33" s="51"/>
      <c r="D33" s="51"/>
      <c r="E33" s="51"/>
      <c r="F33" s="51"/>
      <c r="G33" s="51"/>
      <c r="H33" s="51"/>
    </row>
    <row r="34" spans="2:8" ht="24.75" customHeight="1">
      <c r="B34" s="51"/>
      <c r="C34" s="51"/>
      <c r="D34" s="51"/>
      <c r="E34" s="51"/>
      <c r="F34" s="51"/>
      <c r="G34" s="51"/>
      <c r="H34" s="51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0.33" right="0.77" top="0.6692913385826772" bottom="0.56" header="0.31496062992125984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271"/>
  <dimension ref="A1:R19"/>
  <sheetViews>
    <sheetView rightToLeft="1" zoomScale="75" zoomScaleNormal="75" workbookViewId="0" topLeftCell="A1">
      <selection activeCell="F9" sqref="F9"/>
    </sheetView>
  </sheetViews>
  <sheetFormatPr defaultColWidth="9.140625" defaultRowHeight="12.75"/>
  <cols>
    <col min="3" max="10" width="17.7109375" style="0" customWidth="1"/>
    <col min="11" max="11" width="6.140625" style="0" customWidth="1"/>
    <col min="12" max="13" width="5.7109375" style="0" customWidth="1"/>
    <col min="14" max="14" width="10.7109375" style="0" customWidth="1"/>
    <col min="15" max="15" width="9.8515625" style="0" customWidth="1"/>
    <col min="16" max="16" width="10.140625" style="0" customWidth="1"/>
    <col min="17" max="17" width="12.7109375" style="0" customWidth="1"/>
    <col min="18" max="18" width="11.28125" style="0" customWidth="1"/>
  </cols>
  <sheetData>
    <row r="1" spans="1:18" ht="26.25">
      <c r="A1" s="334" t="s">
        <v>197</v>
      </c>
      <c r="B1" s="334"/>
      <c r="C1" s="334"/>
      <c r="D1" s="334"/>
      <c r="E1" s="334"/>
      <c r="F1" s="334"/>
      <c r="G1" s="334"/>
      <c r="H1" s="334"/>
      <c r="I1" s="334"/>
      <c r="J1" s="334"/>
      <c r="K1" s="40"/>
      <c r="L1" s="40"/>
      <c r="M1" s="40"/>
      <c r="N1" s="40"/>
      <c r="O1" s="40"/>
      <c r="P1" s="40"/>
      <c r="Q1" s="40"/>
      <c r="R1" s="40"/>
    </row>
    <row r="2" ht="14.25" customHeight="1" thickBot="1">
      <c r="A2" s="195" t="s">
        <v>126</v>
      </c>
    </row>
    <row r="3" spans="1:10" ht="90" customHeight="1" thickBot="1" thickTop="1">
      <c r="A3" s="130"/>
      <c r="B3" s="131" t="s">
        <v>89</v>
      </c>
      <c r="C3" s="464" t="s">
        <v>173</v>
      </c>
      <c r="D3" s="466" t="s">
        <v>62</v>
      </c>
      <c r="E3" s="466" t="s">
        <v>174</v>
      </c>
      <c r="F3" s="466" t="s">
        <v>175</v>
      </c>
      <c r="G3" s="466" t="s">
        <v>172</v>
      </c>
      <c r="H3" s="466" t="s">
        <v>176</v>
      </c>
      <c r="I3" s="468" t="s">
        <v>130</v>
      </c>
      <c r="J3" s="463" t="s">
        <v>2</v>
      </c>
    </row>
    <row r="4" spans="1:10" ht="19.5" customHeight="1" thickBot="1" thickTop="1">
      <c r="A4" s="132" t="s">
        <v>215</v>
      </c>
      <c r="B4" s="133"/>
      <c r="C4" s="465"/>
      <c r="D4" s="467"/>
      <c r="E4" s="467"/>
      <c r="F4" s="467"/>
      <c r="G4" s="467"/>
      <c r="H4" s="467"/>
      <c r="I4" s="469"/>
      <c r="J4" s="463"/>
    </row>
    <row r="5" spans="1:10" ht="31.5" customHeight="1" thickBot="1" thickTop="1">
      <c r="A5" s="461" t="s">
        <v>76</v>
      </c>
      <c r="B5" s="462"/>
      <c r="C5" s="270">
        <v>22</v>
      </c>
      <c r="D5" s="271">
        <v>1011</v>
      </c>
      <c r="E5" s="271">
        <v>23</v>
      </c>
      <c r="F5" s="271">
        <v>1208</v>
      </c>
      <c r="G5" s="271">
        <v>62</v>
      </c>
      <c r="H5" s="271">
        <v>9</v>
      </c>
      <c r="I5" s="271">
        <v>51</v>
      </c>
      <c r="J5" s="272">
        <f aca="true" t="shared" si="0" ref="J5:J17">SUM(C5:I5)</f>
        <v>2386</v>
      </c>
    </row>
    <row r="6" spans="1:10" ht="31.5" customHeight="1" thickBot="1" thickTop="1">
      <c r="A6" s="457" t="s">
        <v>120</v>
      </c>
      <c r="B6" s="458"/>
      <c r="C6" s="270">
        <v>47</v>
      </c>
      <c r="D6" s="271">
        <v>403</v>
      </c>
      <c r="E6" s="271">
        <v>41</v>
      </c>
      <c r="F6" s="271">
        <v>1080</v>
      </c>
      <c r="G6" s="271">
        <v>111</v>
      </c>
      <c r="H6" s="271">
        <v>370</v>
      </c>
      <c r="I6" s="271">
        <v>16</v>
      </c>
      <c r="J6" s="272">
        <f t="shared" si="0"/>
        <v>2068</v>
      </c>
    </row>
    <row r="7" spans="1:10" ht="31.5" customHeight="1" thickBot="1" thickTop="1">
      <c r="A7" s="457" t="s">
        <v>121</v>
      </c>
      <c r="B7" s="458"/>
      <c r="C7" s="270">
        <v>32</v>
      </c>
      <c r="D7" s="271">
        <v>1252</v>
      </c>
      <c r="E7" s="271">
        <v>60</v>
      </c>
      <c r="F7" s="271">
        <v>2631</v>
      </c>
      <c r="G7" s="271">
        <v>94</v>
      </c>
      <c r="H7" s="271">
        <v>21</v>
      </c>
      <c r="I7" s="271">
        <v>23</v>
      </c>
      <c r="J7" s="272">
        <f t="shared" si="0"/>
        <v>4113</v>
      </c>
    </row>
    <row r="8" spans="1:10" ht="31.5" customHeight="1" thickBot="1" thickTop="1">
      <c r="A8" s="457" t="s">
        <v>79</v>
      </c>
      <c r="B8" s="458"/>
      <c r="C8" s="270">
        <v>22</v>
      </c>
      <c r="D8" s="271">
        <v>553</v>
      </c>
      <c r="E8" s="271">
        <v>6</v>
      </c>
      <c r="F8" s="271">
        <v>522</v>
      </c>
      <c r="G8" s="271">
        <v>38</v>
      </c>
      <c r="H8" s="271">
        <v>7</v>
      </c>
      <c r="I8" s="271">
        <v>19</v>
      </c>
      <c r="J8" s="272">
        <f t="shared" si="0"/>
        <v>1167</v>
      </c>
    </row>
    <row r="9" spans="1:10" ht="31.5" customHeight="1" thickBot="1" thickTop="1">
      <c r="A9" s="457" t="s">
        <v>122</v>
      </c>
      <c r="B9" s="458"/>
      <c r="C9" s="270">
        <v>10</v>
      </c>
      <c r="D9" s="271">
        <v>321</v>
      </c>
      <c r="E9" s="271">
        <v>7</v>
      </c>
      <c r="F9" s="271">
        <v>283</v>
      </c>
      <c r="G9" s="271">
        <v>22</v>
      </c>
      <c r="H9" s="271">
        <v>4</v>
      </c>
      <c r="I9" s="271">
        <v>20</v>
      </c>
      <c r="J9" s="272">
        <f t="shared" si="0"/>
        <v>667</v>
      </c>
    </row>
    <row r="10" spans="1:10" ht="31.5" customHeight="1" thickBot="1" thickTop="1">
      <c r="A10" s="457" t="s">
        <v>81</v>
      </c>
      <c r="B10" s="458"/>
      <c r="C10" s="270">
        <v>14</v>
      </c>
      <c r="D10" s="271">
        <v>968</v>
      </c>
      <c r="E10" s="271">
        <v>4</v>
      </c>
      <c r="F10" s="271">
        <v>1066</v>
      </c>
      <c r="G10" s="271">
        <v>44</v>
      </c>
      <c r="H10" s="271">
        <v>11</v>
      </c>
      <c r="I10" s="271">
        <v>17</v>
      </c>
      <c r="J10" s="272">
        <f t="shared" si="0"/>
        <v>2124</v>
      </c>
    </row>
    <row r="11" spans="1:10" ht="31.5" customHeight="1" thickBot="1" thickTop="1">
      <c r="A11" s="457" t="s">
        <v>123</v>
      </c>
      <c r="B11" s="458"/>
      <c r="C11" s="270">
        <v>2</v>
      </c>
      <c r="D11" s="271">
        <v>136</v>
      </c>
      <c r="E11" s="271">
        <v>3</v>
      </c>
      <c r="F11" s="271">
        <v>125</v>
      </c>
      <c r="G11" s="271">
        <v>9</v>
      </c>
      <c r="H11" s="271">
        <v>0</v>
      </c>
      <c r="I11" s="271">
        <v>12</v>
      </c>
      <c r="J11" s="272">
        <f t="shared" si="0"/>
        <v>287</v>
      </c>
    </row>
    <row r="12" spans="1:10" ht="31.5" customHeight="1" thickBot="1" thickTop="1">
      <c r="A12" s="457" t="s">
        <v>83</v>
      </c>
      <c r="B12" s="458"/>
      <c r="C12" s="270">
        <v>6</v>
      </c>
      <c r="D12" s="271">
        <v>92</v>
      </c>
      <c r="E12" s="271">
        <v>1</v>
      </c>
      <c r="F12" s="271">
        <v>61</v>
      </c>
      <c r="G12" s="271">
        <v>6</v>
      </c>
      <c r="H12" s="271">
        <v>4</v>
      </c>
      <c r="I12" s="271">
        <v>1</v>
      </c>
      <c r="J12" s="272">
        <f t="shared" si="0"/>
        <v>171</v>
      </c>
    </row>
    <row r="13" spans="1:10" ht="31.5" customHeight="1" thickBot="1" thickTop="1">
      <c r="A13" s="457" t="s">
        <v>30</v>
      </c>
      <c r="B13" s="458"/>
      <c r="C13" s="270">
        <v>24</v>
      </c>
      <c r="D13" s="271">
        <v>186</v>
      </c>
      <c r="E13" s="271">
        <v>4</v>
      </c>
      <c r="F13" s="271">
        <v>98</v>
      </c>
      <c r="G13" s="271">
        <v>23</v>
      </c>
      <c r="H13" s="271">
        <v>17</v>
      </c>
      <c r="I13" s="271">
        <v>1</v>
      </c>
      <c r="J13" s="272">
        <f t="shared" si="0"/>
        <v>353</v>
      </c>
    </row>
    <row r="14" spans="1:10" ht="31.5" customHeight="1" thickBot="1" thickTop="1">
      <c r="A14" s="457" t="s">
        <v>84</v>
      </c>
      <c r="B14" s="458"/>
      <c r="C14" s="270">
        <v>8</v>
      </c>
      <c r="D14" s="271">
        <v>216</v>
      </c>
      <c r="E14" s="271">
        <v>2</v>
      </c>
      <c r="F14" s="271">
        <v>236</v>
      </c>
      <c r="G14" s="271">
        <v>31</v>
      </c>
      <c r="H14" s="271">
        <v>7</v>
      </c>
      <c r="I14" s="271">
        <v>5</v>
      </c>
      <c r="J14" s="272">
        <f t="shared" si="0"/>
        <v>505</v>
      </c>
    </row>
    <row r="15" spans="1:10" ht="31.5" customHeight="1" thickBot="1" thickTop="1">
      <c r="A15" s="457" t="s">
        <v>85</v>
      </c>
      <c r="B15" s="458"/>
      <c r="C15" s="270">
        <v>3</v>
      </c>
      <c r="D15" s="271">
        <v>258</v>
      </c>
      <c r="E15" s="271">
        <v>2</v>
      </c>
      <c r="F15" s="271">
        <v>157</v>
      </c>
      <c r="G15" s="271">
        <v>12</v>
      </c>
      <c r="H15" s="271">
        <v>4</v>
      </c>
      <c r="I15" s="271">
        <v>4</v>
      </c>
      <c r="J15" s="272">
        <f t="shared" si="0"/>
        <v>440</v>
      </c>
    </row>
    <row r="16" spans="1:10" ht="31.5" customHeight="1" thickBot="1" thickTop="1">
      <c r="A16" s="457" t="s">
        <v>86</v>
      </c>
      <c r="B16" s="458"/>
      <c r="C16" s="270">
        <v>5</v>
      </c>
      <c r="D16" s="271">
        <v>387</v>
      </c>
      <c r="E16" s="271">
        <v>4</v>
      </c>
      <c r="F16" s="271">
        <v>107</v>
      </c>
      <c r="G16" s="271">
        <v>44</v>
      </c>
      <c r="H16" s="271">
        <v>31</v>
      </c>
      <c r="I16" s="271">
        <v>2</v>
      </c>
      <c r="J16" s="272">
        <f t="shared" si="0"/>
        <v>580</v>
      </c>
    </row>
    <row r="17" spans="1:10" ht="31.5" customHeight="1" thickBot="1" thickTop="1">
      <c r="A17" s="459" t="s">
        <v>124</v>
      </c>
      <c r="B17" s="460"/>
      <c r="C17" s="270">
        <v>3</v>
      </c>
      <c r="D17" s="271">
        <v>108</v>
      </c>
      <c r="E17" s="271">
        <v>2</v>
      </c>
      <c r="F17" s="271">
        <v>27</v>
      </c>
      <c r="G17" s="271">
        <v>7</v>
      </c>
      <c r="H17" s="271">
        <v>1</v>
      </c>
      <c r="I17" s="271">
        <v>7</v>
      </c>
      <c r="J17" s="272">
        <f t="shared" si="0"/>
        <v>155</v>
      </c>
    </row>
    <row r="18" spans="1:10" ht="31.5" customHeight="1" thickBot="1" thickTop="1">
      <c r="A18" s="455" t="s">
        <v>2</v>
      </c>
      <c r="B18" s="456"/>
      <c r="C18" s="273">
        <f aca="true" t="shared" si="1" ref="C18:J18">SUM(C5:C17)</f>
        <v>198</v>
      </c>
      <c r="D18" s="272">
        <f t="shared" si="1"/>
        <v>5891</v>
      </c>
      <c r="E18" s="272">
        <f>SUM(E5:E17)</f>
        <v>159</v>
      </c>
      <c r="F18" s="272">
        <f t="shared" si="1"/>
        <v>7601</v>
      </c>
      <c r="G18" s="272">
        <f t="shared" si="1"/>
        <v>503</v>
      </c>
      <c r="H18" s="272">
        <f t="shared" si="1"/>
        <v>486</v>
      </c>
      <c r="I18" s="272">
        <f t="shared" si="1"/>
        <v>178</v>
      </c>
      <c r="J18" s="272">
        <f t="shared" si="1"/>
        <v>15016</v>
      </c>
    </row>
    <row r="19" spans="1:2" ht="25.5" customHeight="1" thickTop="1">
      <c r="A19" s="342"/>
      <c r="B19" s="342"/>
    </row>
  </sheetData>
  <mergeCells count="24">
    <mergeCell ref="J3:J4"/>
    <mergeCell ref="C3:C4"/>
    <mergeCell ref="G3:G4"/>
    <mergeCell ref="F3:F4"/>
    <mergeCell ref="E3:E4"/>
    <mergeCell ref="D3:D4"/>
    <mergeCell ref="I3:I4"/>
    <mergeCell ref="H3:H4"/>
    <mergeCell ref="A9:B9"/>
    <mergeCell ref="A10:B10"/>
    <mergeCell ref="A11:B11"/>
    <mergeCell ref="A5:B5"/>
    <mergeCell ref="A6:B6"/>
    <mergeCell ref="A7:B7"/>
    <mergeCell ref="A1:J1"/>
    <mergeCell ref="A18:B18"/>
    <mergeCell ref="A19:B19"/>
    <mergeCell ref="A16:B16"/>
    <mergeCell ref="A17:B17"/>
    <mergeCell ref="A12:B12"/>
    <mergeCell ref="A13:B13"/>
    <mergeCell ref="A14:B14"/>
    <mergeCell ref="A15:B15"/>
    <mergeCell ref="A8:B8"/>
  </mergeCells>
  <printOptions horizontalCentered="1" verticalCentered="1"/>
  <pageMargins left="0.7480314960629921" right="0.7480314960629921" top="0.6692913385826772" bottom="0.984251968503937" header="0.1968503937007874" footer="0.5118110236220472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571"/>
  <dimension ref="A1:S19"/>
  <sheetViews>
    <sheetView rightToLeft="1" zoomScale="75" zoomScaleNormal="75" workbookViewId="0" topLeftCell="A1">
      <selection activeCell="B3" sqref="B3"/>
    </sheetView>
  </sheetViews>
  <sheetFormatPr defaultColWidth="9.140625" defaultRowHeight="12.75"/>
  <cols>
    <col min="3" max="11" width="15.7109375" style="0" customWidth="1"/>
    <col min="12" max="12" width="5.8515625" style="0" customWidth="1"/>
    <col min="13" max="14" width="5.7109375" style="0" customWidth="1"/>
    <col min="16" max="16" width="9.57421875" style="0" customWidth="1"/>
    <col min="17" max="17" width="10.140625" style="0" customWidth="1"/>
    <col min="18" max="18" width="12.7109375" style="0" customWidth="1"/>
    <col min="19" max="19" width="11.28125" style="0" customWidth="1"/>
  </cols>
  <sheetData>
    <row r="1" spans="1:19" ht="26.25">
      <c r="A1" s="472" t="s">
        <v>196</v>
      </c>
      <c r="B1" s="473"/>
      <c r="C1" s="473"/>
      <c r="D1" s="473"/>
      <c r="E1" s="473"/>
      <c r="F1" s="473"/>
      <c r="G1" s="473"/>
      <c r="H1" s="473"/>
      <c r="I1" s="473"/>
      <c r="J1" s="473"/>
      <c r="K1" s="474"/>
      <c r="L1" s="40"/>
      <c r="M1" s="40"/>
      <c r="N1" s="40"/>
      <c r="O1" s="40"/>
      <c r="P1" s="40"/>
      <c r="Q1" s="40"/>
      <c r="R1" s="40"/>
      <c r="S1" s="40"/>
    </row>
    <row r="2" ht="14.25" customHeight="1" thickBot="1">
      <c r="A2" s="195" t="s">
        <v>131</v>
      </c>
    </row>
    <row r="3" spans="1:11" ht="90" customHeight="1" thickTop="1">
      <c r="A3" s="169"/>
      <c r="B3" s="170" t="s">
        <v>35</v>
      </c>
      <c r="C3" s="479" t="s">
        <v>99</v>
      </c>
      <c r="D3" s="481" t="s">
        <v>100</v>
      </c>
      <c r="E3" s="481" t="s">
        <v>127</v>
      </c>
      <c r="F3" s="481" t="s">
        <v>102</v>
      </c>
      <c r="G3" s="481" t="s">
        <v>128</v>
      </c>
      <c r="H3" s="481" t="s">
        <v>129</v>
      </c>
      <c r="I3" s="483" t="s">
        <v>130</v>
      </c>
      <c r="J3" s="485" t="s">
        <v>132</v>
      </c>
      <c r="K3" s="470" t="s">
        <v>2</v>
      </c>
    </row>
    <row r="4" spans="1:11" ht="19.5" customHeight="1" thickBot="1">
      <c r="A4" s="171" t="s">
        <v>215</v>
      </c>
      <c r="B4" s="172"/>
      <c r="C4" s="480"/>
      <c r="D4" s="482"/>
      <c r="E4" s="482"/>
      <c r="F4" s="482"/>
      <c r="G4" s="482"/>
      <c r="H4" s="482"/>
      <c r="I4" s="484"/>
      <c r="J4" s="486"/>
      <c r="K4" s="471"/>
    </row>
    <row r="5" spans="1:11" ht="31.5" customHeight="1" thickBot="1" thickTop="1">
      <c r="A5" s="475" t="s">
        <v>76</v>
      </c>
      <c r="B5" s="476"/>
      <c r="C5" s="268">
        <v>21</v>
      </c>
      <c r="D5" s="268">
        <v>1007</v>
      </c>
      <c r="E5" s="268">
        <v>25</v>
      </c>
      <c r="F5" s="268">
        <v>1208</v>
      </c>
      <c r="G5" s="268">
        <v>58</v>
      </c>
      <c r="H5" s="268">
        <v>6</v>
      </c>
      <c r="I5" s="268">
        <v>52</v>
      </c>
      <c r="J5" s="268">
        <v>9</v>
      </c>
      <c r="K5" s="269">
        <f aca="true" t="shared" si="0" ref="K5:K17">SUM(C5:J5)</f>
        <v>2386</v>
      </c>
    </row>
    <row r="6" spans="1:11" ht="31.5" customHeight="1" thickBot="1" thickTop="1">
      <c r="A6" s="477" t="s">
        <v>120</v>
      </c>
      <c r="B6" s="478"/>
      <c r="C6" s="268">
        <v>47</v>
      </c>
      <c r="D6" s="268">
        <v>407</v>
      </c>
      <c r="E6" s="268">
        <v>40</v>
      </c>
      <c r="F6" s="268">
        <v>1065</v>
      </c>
      <c r="G6" s="268">
        <v>100</v>
      </c>
      <c r="H6" s="268">
        <v>39</v>
      </c>
      <c r="I6" s="268">
        <v>12</v>
      </c>
      <c r="J6" s="268">
        <v>358</v>
      </c>
      <c r="K6" s="269">
        <f t="shared" si="0"/>
        <v>2068</v>
      </c>
    </row>
    <row r="7" spans="1:11" ht="31.5" customHeight="1" thickBot="1" thickTop="1">
      <c r="A7" s="477" t="s">
        <v>121</v>
      </c>
      <c r="B7" s="478"/>
      <c r="C7" s="268">
        <v>39</v>
      </c>
      <c r="D7" s="268">
        <v>1256</v>
      </c>
      <c r="E7" s="268">
        <v>61</v>
      </c>
      <c r="F7" s="268">
        <v>2613</v>
      </c>
      <c r="G7" s="268">
        <v>89</v>
      </c>
      <c r="H7" s="268">
        <v>12</v>
      </c>
      <c r="I7" s="268">
        <v>23</v>
      </c>
      <c r="J7" s="268">
        <v>20</v>
      </c>
      <c r="K7" s="269">
        <f t="shared" si="0"/>
        <v>4113</v>
      </c>
    </row>
    <row r="8" spans="1:11" ht="31.5" customHeight="1" thickBot="1" thickTop="1">
      <c r="A8" s="477" t="s">
        <v>79</v>
      </c>
      <c r="B8" s="478"/>
      <c r="C8" s="268">
        <v>21</v>
      </c>
      <c r="D8" s="268">
        <v>552</v>
      </c>
      <c r="E8" s="268">
        <v>5</v>
      </c>
      <c r="F8" s="268">
        <v>519</v>
      </c>
      <c r="G8" s="268">
        <v>36</v>
      </c>
      <c r="H8" s="268">
        <v>4</v>
      </c>
      <c r="I8" s="268">
        <v>15</v>
      </c>
      <c r="J8" s="268">
        <v>15</v>
      </c>
      <c r="K8" s="269">
        <f t="shared" si="0"/>
        <v>1167</v>
      </c>
    </row>
    <row r="9" spans="1:11" ht="31.5" customHeight="1" thickBot="1" thickTop="1">
      <c r="A9" s="477" t="s">
        <v>122</v>
      </c>
      <c r="B9" s="478"/>
      <c r="C9" s="268">
        <v>11</v>
      </c>
      <c r="D9" s="268">
        <v>293</v>
      </c>
      <c r="E9" s="268">
        <v>8</v>
      </c>
      <c r="F9" s="268">
        <v>310</v>
      </c>
      <c r="G9" s="268">
        <v>20</v>
      </c>
      <c r="H9" s="268">
        <v>2</v>
      </c>
      <c r="I9" s="268">
        <v>18</v>
      </c>
      <c r="J9" s="268">
        <v>5</v>
      </c>
      <c r="K9" s="269">
        <f t="shared" si="0"/>
        <v>667</v>
      </c>
    </row>
    <row r="10" spans="1:11" ht="31.5" customHeight="1" thickBot="1" thickTop="1">
      <c r="A10" s="477" t="s">
        <v>81</v>
      </c>
      <c r="B10" s="478"/>
      <c r="C10" s="268">
        <v>16</v>
      </c>
      <c r="D10" s="268">
        <v>950</v>
      </c>
      <c r="E10" s="268">
        <v>5</v>
      </c>
      <c r="F10" s="268">
        <v>1078</v>
      </c>
      <c r="G10" s="268">
        <v>42</v>
      </c>
      <c r="H10" s="268">
        <v>4</v>
      </c>
      <c r="I10" s="268">
        <v>16</v>
      </c>
      <c r="J10" s="268">
        <v>13</v>
      </c>
      <c r="K10" s="269">
        <f t="shared" si="0"/>
        <v>2124</v>
      </c>
    </row>
    <row r="11" spans="1:11" ht="31.5" customHeight="1" thickBot="1" thickTop="1">
      <c r="A11" s="477" t="s">
        <v>123</v>
      </c>
      <c r="B11" s="478"/>
      <c r="C11" s="268">
        <v>4</v>
      </c>
      <c r="D11" s="268">
        <v>137</v>
      </c>
      <c r="E11" s="268">
        <v>3</v>
      </c>
      <c r="F11" s="268">
        <v>123</v>
      </c>
      <c r="G11" s="268">
        <v>9</v>
      </c>
      <c r="H11" s="268">
        <v>0</v>
      </c>
      <c r="I11" s="268">
        <v>11</v>
      </c>
      <c r="J11" s="268">
        <v>0</v>
      </c>
      <c r="K11" s="269">
        <f t="shared" si="0"/>
        <v>287</v>
      </c>
    </row>
    <row r="12" spans="1:11" ht="31.5" customHeight="1" thickBot="1" thickTop="1">
      <c r="A12" s="477" t="s">
        <v>83</v>
      </c>
      <c r="B12" s="478"/>
      <c r="C12" s="268">
        <v>5</v>
      </c>
      <c r="D12" s="268">
        <v>93</v>
      </c>
      <c r="E12" s="268">
        <v>1</v>
      </c>
      <c r="F12" s="268">
        <v>59</v>
      </c>
      <c r="G12" s="268">
        <v>8</v>
      </c>
      <c r="H12" s="268">
        <v>2</v>
      </c>
      <c r="I12" s="268">
        <v>1</v>
      </c>
      <c r="J12" s="268">
        <v>2</v>
      </c>
      <c r="K12" s="269">
        <f t="shared" si="0"/>
        <v>171</v>
      </c>
    </row>
    <row r="13" spans="1:11" ht="31.5" customHeight="1" thickBot="1" thickTop="1">
      <c r="A13" s="477" t="s">
        <v>30</v>
      </c>
      <c r="B13" s="478"/>
      <c r="C13" s="268">
        <v>25</v>
      </c>
      <c r="D13" s="268">
        <v>184</v>
      </c>
      <c r="E13" s="268">
        <v>3</v>
      </c>
      <c r="F13" s="268">
        <v>98</v>
      </c>
      <c r="G13" s="268">
        <v>22</v>
      </c>
      <c r="H13" s="268">
        <v>10</v>
      </c>
      <c r="I13" s="268">
        <v>1</v>
      </c>
      <c r="J13" s="268">
        <v>10</v>
      </c>
      <c r="K13" s="269">
        <f t="shared" si="0"/>
        <v>353</v>
      </c>
    </row>
    <row r="14" spans="1:11" ht="31.5" customHeight="1" thickBot="1" thickTop="1">
      <c r="A14" s="477" t="s">
        <v>84</v>
      </c>
      <c r="B14" s="478"/>
      <c r="C14" s="268">
        <v>5</v>
      </c>
      <c r="D14" s="268">
        <v>206</v>
      </c>
      <c r="E14" s="268">
        <v>2</v>
      </c>
      <c r="F14" s="268">
        <v>244</v>
      </c>
      <c r="G14" s="268">
        <v>17</v>
      </c>
      <c r="H14" s="268">
        <v>4</v>
      </c>
      <c r="I14" s="268">
        <v>5</v>
      </c>
      <c r="J14" s="268">
        <v>22</v>
      </c>
      <c r="K14" s="269">
        <f t="shared" si="0"/>
        <v>505</v>
      </c>
    </row>
    <row r="15" spans="1:11" ht="31.5" customHeight="1" thickBot="1" thickTop="1">
      <c r="A15" s="477" t="s">
        <v>85</v>
      </c>
      <c r="B15" s="478"/>
      <c r="C15" s="268">
        <v>5</v>
      </c>
      <c r="D15" s="268">
        <v>257</v>
      </c>
      <c r="E15" s="268">
        <v>4</v>
      </c>
      <c r="F15" s="268">
        <v>154</v>
      </c>
      <c r="G15" s="268">
        <v>11</v>
      </c>
      <c r="H15" s="268">
        <v>2</v>
      </c>
      <c r="I15" s="268">
        <v>3</v>
      </c>
      <c r="J15" s="268">
        <v>4</v>
      </c>
      <c r="K15" s="269">
        <f t="shared" si="0"/>
        <v>440</v>
      </c>
    </row>
    <row r="16" spans="1:11" ht="31.5" customHeight="1" thickBot="1" thickTop="1">
      <c r="A16" s="477" t="s">
        <v>86</v>
      </c>
      <c r="B16" s="478"/>
      <c r="C16" s="268">
        <v>5</v>
      </c>
      <c r="D16" s="268">
        <v>306</v>
      </c>
      <c r="E16" s="268">
        <v>4</v>
      </c>
      <c r="F16" s="268">
        <v>181</v>
      </c>
      <c r="G16" s="268">
        <v>39</v>
      </c>
      <c r="H16" s="268">
        <v>13</v>
      </c>
      <c r="I16" s="268">
        <v>2</v>
      </c>
      <c r="J16" s="268">
        <v>30</v>
      </c>
      <c r="K16" s="269">
        <f t="shared" si="0"/>
        <v>580</v>
      </c>
    </row>
    <row r="17" spans="1:11" ht="31.5" customHeight="1" thickBot="1" thickTop="1">
      <c r="A17" s="489" t="s">
        <v>124</v>
      </c>
      <c r="B17" s="490"/>
      <c r="C17" s="268">
        <v>3</v>
      </c>
      <c r="D17" s="268">
        <v>108</v>
      </c>
      <c r="E17" s="268">
        <v>2</v>
      </c>
      <c r="F17" s="268">
        <v>25</v>
      </c>
      <c r="G17" s="268">
        <v>8</v>
      </c>
      <c r="H17" s="268">
        <v>1</v>
      </c>
      <c r="I17" s="268">
        <v>7</v>
      </c>
      <c r="J17" s="268">
        <v>1</v>
      </c>
      <c r="K17" s="269">
        <f t="shared" si="0"/>
        <v>155</v>
      </c>
    </row>
    <row r="18" spans="1:11" ht="31.5" customHeight="1" thickBot="1" thickTop="1">
      <c r="A18" s="487" t="s">
        <v>2</v>
      </c>
      <c r="B18" s="488"/>
      <c r="C18" s="269">
        <f aca="true" t="shared" si="1" ref="C18:J18">SUM(C5:C17)</f>
        <v>207</v>
      </c>
      <c r="D18" s="269">
        <f>SUM(D5:D17)</f>
        <v>5756</v>
      </c>
      <c r="E18" s="269">
        <f t="shared" si="1"/>
        <v>163</v>
      </c>
      <c r="F18" s="269">
        <f t="shared" si="1"/>
        <v>7677</v>
      </c>
      <c r="G18" s="269">
        <f t="shared" si="1"/>
        <v>459</v>
      </c>
      <c r="H18" s="269">
        <f t="shared" si="1"/>
        <v>99</v>
      </c>
      <c r="I18" s="269">
        <f>SUM(I5:I17)</f>
        <v>166</v>
      </c>
      <c r="J18" s="269">
        <f t="shared" si="1"/>
        <v>489</v>
      </c>
      <c r="K18" s="269">
        <f>SUM(K5:K17)</f>
        <v>15016</v>
      </c>
    </row>
    <row r="19" spans="1:2" ht="13.5" thickTop="1">
      <c r="A19" s="342"/>
      <c r="B19" s="342"/>
    </row>
  </sheetData>
  <mergeCells count="25">
    <mergeCell ref="A18:B18"/>
    <mergeCell ref="A19:B19"/>
    <mergeCell ref="A16:B16"/>
    <mergeCell ref="A17:B17"/>
    <mergeCell ref="A12:B12"/>
    <mergeCell ref="A13:B13"/>
    <mergeCell ref="A14:B14"/>
    <mergeCell ref="A15:B15"/>
    <mergeCell ref="A8:B8"/>
    <mergeCell ref="A9:B9"/>
    <mergeCell ref="A10:B10"/>
    <mergeCell ref="A11:B11"/>
    <mergeCell ref="A7:B7"/>
    <mergeCell ref="I3:I4"/>
    <mergeCell ref="H3:H4"/>
    <mergeCell ref="J3:J4"/>
    <mergeCell ref="K3:K4"/>
    <mergeCell ref="A1:K1"/>
    <mergeCell ref="A5:B5"/>
    <mergeCell ref="A6:B6"/>
    <mergeCell ref="C3:C4"/>
    <mergeCell ref="G3:G4"/>
    <mergeCell ref="F3:F4"/>
    <mergeCell ref="E3:E4"/>
    <mergeCell ref="D3:D4"/>
  </mergeCells>
  <printOptions horizontalCentered="1" verticalCentered="1"/>
  <pageMargins left="0.34" right="0.7480314960629921" top="0.64" bottom="0.53" header="0.3937007874015748" footer="0.5118110236220472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16"/>
  <dimension ref="B3:J16"/>
  <sheetViews>
    <sheetView rightToLeft="1" zoomScale="75" zoomScaleNormal="75" workbookViewId="0" topLeftCell="A1">
      <selection activeCell="L16" sqref="L16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10" width="16.7109375" style="0" customWidth="1"/>
    <col min="21" max="21" width="18.57421875" style="0" customWidth="1"/>
  </cols>
  <sheetData>
    <row r="2" ht="13.5" thickBot="1"/>
    <row r="3" spans="2:10" ht="21.75" thickBot="1" thickTop="1">
      <c r="B3" s="496" t="s">
        <v>202</v>
      </c>
      <c r="C3" s="497"/>
      <c r="D3" s="497"/>
      <c r="E3" s="497"/>
      <c r="F3" s="497"/>
      <c r="G3" s="497"/>
      <c r="H3" s="497"/>
      <c r="I3" s="497"/>
      <c r="J3" s="498"/>
    </row>
    <row r="4" spans="2:10" ht="17.25" thickBot="1" thickTop="1">
      <c r="B4" s="495" t="s">
        <v>96</v>
      </c>
      <c r="C4" s="495"/>
      <c r="D4" s="495"/>
      <c r="E4" s="495"/>
      <c r="F4" s="495"/>
      <c r="G4" s="495"/>
      <c r="H4" s="495"/>
      <c r="I4" s="495"/>
      <c r="J4" s="495"/>
    </row>
    <row r="5" spans="2:10" ht="22.5" customHeight="1" thickBot="1" thickTop="1">
      <c r="B5" s="499" t="s">
        <v>89</v>
      </c>
      <c r="C5" s="502" t="s">
        <v>9</v>
      </c>
      <c r="D5" s="511" t="s">
        <v>12</v>
      </c>
      <c r="E5" s="512"/>
      <c r="F5" s="512"/>
      <c r="G5" s="512"/>
      <c r="H5" s="512"/>
      <c r="I5" s="513"/>
      <c r="J5" s="505" t="s">
        <v>97</v>
      </c>
    </row>
    <row r="6" spans="2:10" ht="22.5" customHeight="1" thickBot="1" thickTop="1">
      <c r="B6" s="500"/>
      <c r="C6" s="503"/>
      <c r="D6" s="508" t="s">
        <v>98</v>
      </c>
      <c r="E6" s="509"/>
      <c r="F6" s="510"/>
      <c r="G6" s="492" t="s">
        <v>48</v>
      </c>
      <c r="H6" s="493"/>
      <c r="I6" s="494"/>
      <c r="J6" s="506"/>
    </row>
    <row r="7" spans="2:10" ht="22.5" customHeight="1" thickBot="1">
      <c r="B7" s="501"/>
      <c r="C7" s="504"/>
      <c r="D7" s="42" t="s">
        <v>73</v>
      </c>
      <c r="E7" s="43" t="s">
        <v>51</v>
      </c>
      <c r="F7" s="43" t="s">
        <v>2</v>
      </c>
      <c r="G7" s="44" t="s">
        <v>73</v>
      </c>
      <c r="H7" s="45" t="s">
        <v>51</v>
      </c>
      <c r="I7" s="46" t="s">
        <v>2</v>
      </c>
      <c r="J7" s="507"/>
    </row>
    <row r="8" spans="2:10" ht="18" customHeight="1" thickBot="1" thickTop="1">
      <c r="B8" s="99" t="s">
        <v>173</v>
      </c>
      <c r="C8" s="225">
        <v>198</v>
      </c>
      <c r="D8" s="288">
        <v>34</v>
      </c>
      <c r="E8" s="246">
        <v>12</v>
      </c>
      <c r="F8" s="246">
        <f aca="true" t="shared" si="0" ref="F8:F15">SUM(D8:E8)</f>
        <v>46</v>
      </c>
      <c r="G8" s="289">
        <v>78</v>
      </c>
      <c r="H8" s="290">
        <v>17</v>
      </c>
      <c r="I8" s="291">
        <f aca="true" t="shared" si="1" ref="I8:I14">SUM(G8:H8)</f>
        <v>95</v>
      </c>
      <c r="J8" s="292">
        <v>4062</v>
      </c>
    </row>
    <row r="9" spans="2:10" ht="18" customHeight="1" thickBot="1">
      <c r="B9" s="100" t="s">
        <v>62</v>
      </c>
      <c r="C9" s="232">
        <v>5891</v>
      </c>
      <c r="D9" s="293">
        <v>5691</v>
      </c>
      <c r="E9" s="294">
        <v>1021</v>
      </c>
      <c r="F9" s="246">
        <f t="shared" si="0"/>
        <v>6712</v>
      </c>
      <c r="G9" s="295">
        <v>1300</v>
      </c>
      <c r="H9" s="296">
        <v>202</v>
      </c>
      <c r="I9" s="291">
        <f t="shared" si="1"/>
        <v>1502</v>
      </c>
      <c r="J9" s="297">
        <v>11015994</v>
      </c>
    </row>
    <row r="10" spans="2:10" ht="18" customHeight="1" thickBot="1">
      <c r="B10" s="100" t="s">
        <v>174</v>
      </c>
      <c r="C10" s="232">
        <v>159</v>
      </c>
      <c r="D10" s="293">
        <v>50</v>
      </c>
      <c r="E10" s="294">
        <v>6</v>
      </c>
      <c r="F10" s="246">
        <f t="shared" si="0"/>
        <v>56</v>
      </c>
      <c r="G10" s="295">
        <v>22</v>
      </c>
      <c r="H10" s="296">
        <v>2</v>
      </c>
      <c r="I10" s="291">
        <f t="shared" si="1"/>
        <v>24</v>
      </c>
      <c r="J10" s="297">
        <v>911300</v>
      </c>
    </row>
    <row r="11" spans="2:10" ht="18" customHeight="1" thickBot="1">
      <c r="B11" s="100" t="s">
        <v>175</v>
      </c>
      <c r="C11" s="232">
        <v>7601</v>
      </c>
      <c r="D11" s="293">
        <v>696</v>
      </c>
      <c r="E11" s="294">
        <v>219</v>
      </c>
      <c r="F11" s="246">
        <f t="shared" si="0"/>
        <v>915</v>
      </c>
      <c r="G11" s="295">
        <v>238</v>
      </c>
      <c r="H11" s="296">
        <v>30</v>
      </c>
      <c r="I11" s="291">
        <f t="shared" si="1"/>
        <v>268</v>
      </c>
      <c r="J11" s="297">
        <v>2807628</v>
      </c>
    </row>
    <row r="12" spans="2:10" ht="18" customHeight="1" thickBot="1">
      <c r="B12" s="100" t="s">
        <v>172</v>
      </c>
      <c r="C12" s="232">
        <v>503</v>
      </c>
      <c r="D12" s="293">
        <v>177</v>
      </c>
      <c r="E12" s="294">
        <v>19</v>
      </c>
      <c r="F12" s="246">
        <f t="shared" si="0"/>
        <v>196</v>
      </c>
      <c r="G12" s="295">
        <v>51</v>
      </c>
      <c r="H12" s="296">
        <v>7</v>
      </c>
      <c r="I12" s="291">
        <f t="shared" si="1"/>
        <v>58</v>
      </c>
      <c r="J12" s="297">
        <v>186302</v>
      </c>
    </row>
    <row r="13" spans="2:10" ht="18" customHeight="1" thickBot="1">
      <c r="B13" s="100" t="s">
        <v>180</v>
      </c>
      <c r="C13" s="232">
        <v>486</v>
      </c>
      <c r="D13" s="293">
        <v>304</v>
      </c>
      <c r="E13" s="294">
        <v>69</v>
      </c>
      <c r="F13" s="246">
        <f t="shared" si="0"/>
        <v>373</v>
      </c>
      <c r="G13" s="295">
        <v>26</v>
      </c>
      <c r="H13" s="296">
        <v>3</v>
      </c>
      <c r="I13" s="291">
        <f t="shared" si="1"/>
        <v>29</v>
      </c>
      <c r="J13" s="297">
        <v>80865</v>
      </c>
    </row>
    <row r="14" spans="2:10" ht="18" customHeight="1" thickBot="1">
      <c r="B14" s="100" t="s">
        <v>105</v>
      </c>
      <c r="C14" s="232">
        <v>178</v>
      </c>
      <c r="D14" s="293">
        <v>10</v>
      </c>
      <c r="E14" s="294">
        <v>4</v>
      </c>
      <c r="F14" s="246">
        <f t="shared" si="0"/>
        <v>14</v>
      </c>
      <c r="G14" s="295">
        <v>11</v>
      </c>
      <c r="H14" s="296">
        <v>0</v>
      </c>
      <c r="I14" s="291">
        <f t="shared" si="1"/>
        <v>11</v>
      </c>
      <c r="J14" s="297">
        <v>1050</v>
      </c>
    </row>
    <row r="15" spans="2:10" ht="18" customHeight="1" thickBot="1">
      <c r="B15" s="101" t="s">
        <v>2</v>
      </c>
      <c r="C15" s="243">
        <f>SUM(C8:C14)</f>
        <v>15016</v>
      </c>
      <c r="D15" s="244">
        <f>SUM(D8:D14)</f>
        <v>6962</v>
      </c>
      <c r="E15" s="245">
        <f>SUM(E8:E14)</f>
        <v>1350</v>
      </c>
      <c r="F15" s="246">
        <f t="shared" si="0"/>
        <v>8312</v>
      </c>
      <c r="G15" s="247">
        <f>SUM(G8:G14)</f>
        <v>1726</v>
      </c>
      <c r="H15" s="247">
        <f>SUM(H8:H14)</f>
        <v>261</v>
      </c>
      <c r="I15" s="247">
        <f>SUM(I8:I14)</f>
        <v>1987</v>
      </c>
      <c r="J15" s="247">
        <f>SUM(J8:J14)</f>
        <v>15007201</v>
      </c>
    </row>
    <row r="16" spans="2:10" ht="15" customHeight="1" thickTop="1">
      <c r="B16" s="491" t="s">
        <v>203</v>
      </c>
      <c r="C16" s="491"/>
      <c r="D16" s="491"/>
      <c r="E16" s="491"/>
      <c r="F16" s="491"/>
      <c r="G16" s="491"/>
      <c r="H16" s="491"/>
      <c r="I16" s="491"/>
      <c r="J16" s="491"/>
    </row>
  </sheetData>
  <mergeCells count="9">
    <mergeCell ref="B16:J16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39" right="0.07" top="0.4724409448818898" bottom="0.5905511811023623" header="0.5905511811023623" footer="0.6299212598425197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4"/>
  <dimension ref="B3:J17"/>
  <sheetViews>
    <sheetView rightToLeft="1" workbookViewId="0" topLeftCell="A1">
      <selection activeCell="U5" sqref="U5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496" t="s">
        <v>198</v>
      </c>
      <c r="C3" s="497"/>
      <c r="D3" s="497"/>
      <c r="E3" s="497"/>
      <c r="F3" s="497"/>
      <c r="G3" s="497"/>
      <c r="H3" s="497"/>
      <c r="I3" s="497"/>
      <c r="J3" s="498"/>
    </row>
    <row r="4" spans="2:10" ht="17.25" thickBot="1" thickTop="1">
      <c r="B4" s="495" t="s">
        <v>181</v>
      </c>
      <c r="C4" s="495"/>
      <c r="D4" s="495"/>
      <c r="E4" s="495"/>
      <c r="F4" s="495"/>
      <c r="G4" s="495"/>
      <c r="H4" s="495"/>
      <c r="I4" s="495"/>
      <c r="J4" s="495"/>
    </row>
    <row r="5" spans="2:10" ht="22.5" customHeight="1" thickBot="1" thickTop="1">
      <c r="B5" s="499" t="s">
        <v>35</v>
      </c>
      <c r="C5" s="502" t="s">
        <v>9</v>
      </c>
      <c r="D5" s="511" t="s">
        <v>12</v>
      </c>
      <c r="E5" s="512"/>
      <c r="F5" s="512"/>
      <c r="G5" s="512"/>
      <c r="H5" s="512"/>
      <c r="I5" s="513"/>
      <c r="J5" s="505" t="s">
        <v>97</v>
      </c>
    </row>
    <row r="6" spans="2:10" ht="22.5" customHeight="1" thickBot="1" thickTop="1">
      <c r="B6" s="500"/>
      <c r="C6" s="503"/>
      <c r="D6" s="508" t="s">
        <v>98</v>
      </c>
      <c r="E6" s="509"/>
      <c r="F6" s="510"/>
      <c r="G6" s="492" t="s">
        <v>48</v>
      </c>
      <c r="H6" s="493"/>
      <c r="I6" s="494"/>
      <c r="J6" s="506"/>
    </row>
    <row r="7" spans="2:10" ht="22.5" customHeight="1" thickBot="1">
      <c r="B7" s="501"/>
      <c r="C7" s="504"/>
      <c r="D7" s="42" t="s">
        <v>73</v>
      </c>
      <c r="E7" s="43" t="s">
        <v>51</v>
      </c>
      <c r="F7" s="43" t="s">
        <v>2</v>
      </c>
      <c r="G7" s="44" t="s">
        <v>73</v>
      </c>
      <c r="H7" s="45" t="s">
        <v>51</v>
      </c>
      <c r="I7" s="46" t="s">
        <v>2</v>
      </c>
      <c r="J7" s="507"/>
    </row>
    <row r="8" spans="2:10" ht="18" customHeight="1" thickBot="1" thickTop="1">
      <c r="B8" s="99" t="s">
        <v>99</v>
      </c>
      <c r="C8" s="225">
        <v>207</v>
      </c>
      <c r="D8" s="226">
        <v>41</v>
      </c>
      <c r="E8" s="227">
        <v>13</v>
      </c>
      <c r="F8" s="227">
        <f>SUM(D8:E8)</f>
        <v>54</v>
      </c>
      <c r="G8" s="228">
        <v>86</v>
      </c>
      <c r="H8" s="229">
        <v>21</v>
      </c>
      <c r="I8" s="230">
        <f aca="true" t="shared" si="0" ref="I8:I15">SUM(G8:H8)</f>
        <v>107</v>
      </c>
      <c r="J8" s="231">
        <v>4004</v>
      </c>
    </row>
    <row r="9" spans="2:10" ht="18" customHeight="1" thickBot="1">
      <c r="B9" s="100" t="s">
        <v>100</v>
      </c>
      <c r="C9" s="232">
        <v>5756</v>
      </c>
      <c r="D9" s="233">
        <v>5504</v>
      </c>
      <c r="E9" s="234">
        <v>982</v>
      </c>
      <c r="F9" s="227">
        <f aca="true" t="shared" si="1" ref="F9:F16">SUM(D9:E9)</f>
        <v>6486</v>
      </c>
      <c r="G9" s="235">
        <v>1272</v>
      </c>
      <c r="H9" s="236">
        <v>200</v>
      </c>
      <c r="I9" s="230">
        <f t="shared" si="0"/>
        <v>1472</v>
      </c>
      <c r="J9" s="237">
        <v>10485019</v>
      </c>
    </row>
    <row r="10" spans="2:10" ht="18" customHeight="1" thickBot="1">
      <c r="B10" s="100" t="s">
        <v>101</v>
      </c>
      <c r="C10" s="232">
        <v>163</v>
      </c>
      <c r="D10" s="233">
        <v>48</v>
      </c>
      <c r="E10" s="234">
        <v>6</v>
      </c>
      <c r="F10" s="227">
        <f t="shared" si="1"/>
        <v>54</v>
      </c>
      <c r="G10" s="235">
        <v>22</v>
      </c>
      <c r="H10" s="236">
        <v>2</v>
      </c>
      <c r="I10" s="230">
        <f t="shared" si="0"/>
        <v>24</v>
      </c>
      <c r="J10" s="237">
        <v>911300</v>
      </c>
    </row>
    <row r="11" spans="2:10" ht="18" customHeight="1" thickBot="1">
      <c r="B11" s="100" t="s">
        <v>102</v>
      </c>
      <c r="C11" s="232">
        <v>7677</v>
      </c>
      <c r="D11" s="233">
        <v>869</v>
      </c>
      <c r="E11" s="234">
        <v>253</v>
      </c>
      <c r="F11" s="227">
        <f t="shared" si="1"/>
        <v>1122</v>
      </c>
      <c r="G11" s="235">
        <v>258</v>
      </c>
      <c r="H11" s="236">
        <v>29</v>
      </c>
      <c r="I11" s="230">
        <f t="shared" si="0"/>
        <v>287</v>
      </c>
      <c r="J11" s="237">
        <v>3240961</v>
      </c>
    </row>
    <row r="12" spans="2:10" ht="18" customHeight="1" thickBot="1">
      <c r="B12" s="100" t="s">
        <v>103</v>
      </c>
      <c r="C12" s="232">
        <v>459</v>
      </c>
      <c r="D12" s="233">
        <v>151</v>
      </c>
      <c r="E12" s="234">
        <v>13</v>
      </c>
      <c r="F12" s="227">
        <f t="shared" si="1"/>
        <v>164</v>
      </c>
      <c r="G12" s="235">
        <v>43</v>
      </c>
      <c r="H12" s="236">
        <v>6</v>
      </c>
      <c r="I12" s="230">
        <f t="shared" si="0"/>
        <v>49</v>
      </c>
      <c r="J12" s="237">
        <v>282300</v>
      </c>
    </row>
    <row r="13" spans="2:10" ht="18" customHeight="1" thickBot="1">
      <c r="B13" s="100" t="s">
        <v>104</v>
      </c>
      <c r="C13" s="232">
        <v>99</v>
      </c>
      <c r="D13" s="233">
        <v>41</v>
      </c>
      <c r="E13" s="234">
        <v>3</v>
      </c>
      <c r="F13" s="227">
        <f t="shared" si="1"/>
        <v>44</v>
      </c>
      <c r="G13" s="235">
        <v>15</v>
      </c>
      <c r="H13" s="236">
        <v>0</v>
      </c>
      <c r="I13" s="230">
        <f t="shared" si="0"/>
        <v>15</v>
      </c>
      <c r="J13" s="237">
        <v>29000</v>
      </c>
    </row>
    <row r="14" spans="2:10" ht="18" customHeight="1" thickBot="1">
      <c r="B14" s="100" t="s">
        <v>105</v>
      </c>
      <c r="C14" s="232">
        <v>166</v>
      </c>
      <c r="D14" s="233">
        <v>3</v>
      </c>
      <c r="E14" s="234">
        <v>0</v>
      </c>
      <c r="F14" s="227">
        <f t="shared" si="1"/>
        <v>3</v>
      </c>
      <c r="G14" s="235">
        <v>7</v>
      </c>
      <c r="H14" s="236">
        <v>0</v>
      </c>
      <c r="I14" s="230">
        <f t="shared" si="0"/>
        <v>7</v>
      </c>
      <c r="J14" s="237">
        <v>1050</v>
      </c>
    </row>
    <row r="15" spans="2:10" ht="18" customHeight="1" thickBot="1">
      <c r="B15" s="100" t="s">
        <v>106</v>
      </c>
      <c r="C15" s="232">
        <v>489</v>
      </c>
      <c r="D15" s="233">
        <v>305</v>
      </c>
      <c r="E15" s="234">
        <v>80</v>
      </c>
      <c r="F15" s="227">
        <f t="shared" si="1"/>
        <v>385</v>
      </c>
      <c r="G15" s="235">
        <v>23</v>
      </c>
      <c r="H15" s="236">
        <v>3</v>
      </c>
      <c r="I15" s="230">
        <f t="shared" si="0"/>
        <v>26</v>
      </c>
      <c r="J15" s="237">
        <v>53567</v>
      </c>
    </row>
    <row r="16" spans="2:10" ht="18" customHeight="1" thickBot="1">
      <c r="B16" s="101" t="s">
        <v>2</v>
      </c>
      <c r="C16" s="243">
        <f>SUM(C8:C15)</f>
        <v>15016</v>
      </c>
      <c r="D16" s="244">
        <f>SUM(D8:D15)</f>
        <v>6962</v>
      </c>
      <c r="E16" s="245">
        <f>SUM(E8:E15)</f>
        <v>1350</v>
      </c>
      <c r="F16" s="246">
        <f t="shared" si="1"/>
        <v>8312</v>
      </c>
      <c r="G16" s="247">
        <f>SUM(G8:G15)</f>
        <v>1726</v>
      </c>
      <c r="H16" s="247">
        <f>SUM(H8:H15)</f>
        <v>261</v>
      </c>
      <c r="I16" s="247">
        <f>SUM(I8:I15)</f>
        <v>1987</v>
      </c>
      <c r="J16" s="247">
        <f>SUM(J8:J15)</f>
        <v>15007201</v>
      </c>
    </row>
    <row r="17" spans="2:10" ht="15" customHeight="1" thickTop="1">
      <c r="B17" s="491" t="s">
        <v>200</v>
      </c>
      <c r="C17" s="491"/>
      <c r="D17" s="491"/>
      <c r="E17" s="491"/>
      <c r="F17" s="491"/>
      <c r="G17" s="491"/>
      <c r="H17" s="491"/>
      <c r="I17" s="491"/>
      <c r="J17" s="491"/>
    </row>
  </sheetData>
  <mergeCells count="9">
    <mergeCell ref="B17:J17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7"/>
  <dimension ref="A6:N23"/>
  <sheetViews>
    <sheetView rightToLeft="1"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17.00390625" style="0" customWidth="1"/>
    <col min="2" max="14" width="10.7109375" style="0" customWidth="1"/>
  </cols>
  <sheetData>
    <row r="6" spans="1:14" ht="30" customHeight="1">
      <c r="A6" s="518" t="s">
        <v>209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20"/>
    </row>
    <row r="7" ht="16.5" thickBot="1">
      <c r="A7" s="199" t="s">
        <v>182</v>
      </c>
    </row>
    <row r="8" spans="1:14" ht="28.5" customHeight="1" thickTop="1">
      <c r="A8" s="73" t="s">
        <v>137</v>
      </c>
      <c r="B8" s="521" t="s">
        <v>138</v>
      </c>
      <c r="C8" s="514" t="s">
        <v>139</v>
      </c>
      <c r="D8" s="514" t="s">
        <v>140</v>
      </c>
      <c r="E8" s="514" t="s">
        <v>141</v>
      </c>
      <c r="F8" s="514" t="s">
        <v>142</v>
      </c>
      <c r="G8" s="514" t="s">
        <v>143</v>
      </c>
      <c r="H8" s="514" t="s">
        <v>144</v>
      </c>
      <c r="I8" s="514" t="s">
        <v>145</v>
      </c>
      <c r="J8" s="514" t="s">
        <v>146</v>
      </c>
      <c r="K8" s="514" t="s">
        <v>147</v>
      </c>
      <c r="L8" s="514" t="s">
        <v>148</v>
      </c>
      <c r="M8" s="514" t="s">
        <v>149</v>
      </c>
      <c r="N8" s="516" t="s">
        <v>2</v>
      </c>
    </row>
    <row r="9" spans="1:14" ht="28.5" customHeight="1" thickBot="1">
      <c r="A9" s="74" t="s">
        <v>215</v>
      </c>
      <c r="B9" s="522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7"/>
    </row>
    <row r="10" spans="1:14" ht="28.5" customHeight="1" thickTop="1">
      <c r="A10" s="205" t="s">
        <v>76</v>
      </c>
      <c r="B10" s="67">
        <v>268</v>
      </c>
      <c r="C10" s="68">
        <v>196</v>
      </c>
      <c r="D10" s="68">
        <v>277</v>
      </c>
      <c r="E10" s="68">
        <v>257</v>
      </c>
      <c r="F10" s="68">
        <v>215</v>
      </c>
      <c r="G10" s="68">
        <v>184</v>
      </c>
      <c r="H10" s="68">
        <v>197</v>
      </c>
      <c r="I10" s="68">
        <v>155</v>
      </c>
      <c r="J10" s="68">
        <v>152</v>
      </c>
      <c r="K10" s="68">
        <v>188</v>
      </c>
      <c r="L10" s="68">
        <v>167</v>
      </c>
      <c r="M10" s="68">
        <v>130</v>
      </c>
      <c r="N10" s="209">
        <f>SUM(B10:M10)</f>
        <v>2386</v>
      </c>
    </row>
    <row r="11" spans="1:14" ht="28.5" customHeight="1">
      <c r="A11" s="206" t="s">
        <v>77</v>
      </c>
      <c r="B11" s="67">
        <v>150</v>
      </c>
      <c r="C11" s="68">
        <v>152</v>
      </c>
      <c r="D11" s="68">
        <v>180</v>
      </c>
      <c r="E11" s="68">
        <v>169</v>
      </c>
      <c r="F11" s="68">
        <v>200</v>
      </c>
      <c r="G11" s="68">
        <v>208</v>
      </c>
      <c r="H11" s="68">
        <v>169</v>
      </c>
      <c r="I11" s="68">
        <v>168</v>
      </c>
      <c r="J11" s="68">
        <v>168</v>
      </c>
      <c r="K11" s="68">
        <v>160</v>
      </c>
      <c r="L11" s="68">
        <v>183</v>
      </c>
      <c r="M11" s="68">
        <v>161</v>
      </c>
      <c r="N11" s="209">
        <f aca="true" t="shared" si="0" ref="N11:N22">SUM(B11:M11)</f>
        <v>2068</v>
      </c>
    </row>
    <row r="12" spans="1:14" ht="28.5" customHeight="1">
      <c r="A12" s="206" t="s">
        <v>78</v>
      </c>
      <c r="B12" s="67">
        <v>320</v>
      </c>
      <c r="C12" s="68">
        <v>293</v>
      </c>
      <c r="D12" s="68">
        <v>253</v>
      </c>
      <c r="E12" s="68">
        <v>366</v>
      </c>
      <c r="F12" s="68">
        <v>353</v>
      </c>
      <c r="G12" s="68">
        <v>392</v>
      </c>
      <c r="H12" s="68">
        <v>347</v>
      </c>
      <c r="I12" s="68">
        <v>341</v>
      </c>
      <c r="J12" s="68">
        <v>437</v>
      </c>
      <c r="K12" s="68">
        <v>366</v>
      </c>
      <c r="L12" s="68">
        <v>320</v>
      </c>
      <c r="M12" s="68">
        <v>325</v>
      </c>
      <c r="N12" s="209">
        <f t="shared" si="0"/>
        <v>4113</v>
      </c>
    </row>
    <row r="13" spans="1:14" ht="28.5" customHeight="1">
      <c r="A13" s="206" t="s">
        <v>79</v>
      </c>
      <c r="B13" s="67">
        <v>91</v>
      </c>
      <c r="C13" s="68">
        <v>90</v>
      </c>
      <c r="D13" s="68">
        <v>107</v>
      </c>
      <c r="E13" s="68">
        <v>93</v>
      </c>
      <c r="F13" s="68">
        <v>97</v>
      </c>
      <c r="G13" s="68">
        <v>125</v>
      </c>
      <c r="H13" s="68">
        <v>96</v>
      </c>
      <c r="I13" s="68">
        <v>105</v>
      </c>
      <c r="J13" s="68">
        <v>64</v>
      </c>
      <c r="K13" s="68">
        <v>88</v>
      </c>
      <c r="L13" s="68">
        <v>112</v>
      </c>
      <c r="M13" s="68">
        <v>99</v>
      </c>
      <c r="N13" s="209">
        <f t="shared" si="0"/>
        <v>1167</v>
      </c>
    </row>
    <row r="14" spans="1:14" ht="28.5" customHeight="1">
      <c r="A14" s="206" t="s">
        <v>80</v>
      </c>
      <c r="B14" s="67">
        <v>73</v>
      </c>
      <c r="C14" s="68">
        <v>53</v>
      </c>
      <c r="D14" s="68">
        <v>43</v>
      </c>
      <c r="E14" s="68">
        <v>56</v>
      </c>
      <c r="F14" s="68">
        <v>61</v>
      </c>
      <c r="G14" s="68">
        <v>53</v>
      </c>
      <c r="H14" s="68">
        <v>61</v>
      </c>
      <c r="I14" s="68">
        <v>45</v>
      </c>
      <c r="J14" s="68">
        <v>62</v>
      </c>
      <c r="K14" s="68">
        <v>53</v>
      </c>
      <c r="L14" s="68">
        <v>45</v>
      </c>
      <c r="M14" s="68">
        <v>62</v>
      </c>
      <c r="N14" s="209">
        <f t="shared" si="0"/>
        <v>667</v>
      </c>
    </row>
    <row r="15" spans="1:14" ht="28.5" customHeight="1">
      <c r="A15" s="206" t="s">
        <v>81</v>
      </c>
      <c r="B15" s="67">
        <v>152</v>
      </c>
      <c r="C15" s="68">
        <v>157</v>
      </c>
      <c r="D15" s="68">
        <v>190</v>
      </c>
      <c r="E15" s="68">
        <v>202</v>
      </c>
      <c r="F15" s="68">
        <v>171</v>
      </c>
      <c r="G15" s="68">
        <v>161</v>
      </c>
      <c r="H15" s="68">
        <v>176</v>
      </c>
      <c r="I15" s="68">
        <v>178</v>
      </c>
      <c r="J15" s="68">
        <v>160</v>
      </c>
      <c r="K15" s="68">
        <v>205</v>
      </c>
      <c r="L15" s="68">
        <v>207</v>
      </c>
      <c r="M15" s="68">
        <v>165</v>
      </c>
      <c r="N15" s="209">
        <f t="shared" si="0"/>
        <v>2124</v>
      </c>
    </row>
    <row r="16" spans="1:14" ht="28.5" customHeight="1">
      <c r="A16" s="206" t="s">
        <v>82</v>
      </c>
      <c r="B16" s="67">
        <v>27</v>
      </c>
      <c r="C16" s="68">
        <v>20</v>
      </c>
      <c r="D16" s="68">
        <v>24</v>
      </c>
      <c r="E16" s="68">
        <v>36</v>
      </c>
      <c r="F16" s="68">
        <v>13</v>
      </c>
      <c r="G16" s="68">
        <v>38</v>
      </c>
      <c r="H16" s="68">
        <v>40</v>
      </c>
      <c r="I16" s="68">
        <v>22</v>
      </c>
      <c r="J16" s="68">
        <v>15</v>
      </c>
      <c r="K16" s="68">
        <v>21</v>
      </c>
      <c r="L16" s="68">
        <v>15</v>
      </c>
      <c r="M16" s="68">
        <v>16</v>
      </c>
      <c r="N16" s="209">
        <f t="shared" si="0"/>
        <v>287</v>
      </c>
    </row>
    <row r="17" spans="1:14" ht="28.5" customHeight="1">
      <c r="A17" s="206" t="s">
        <v>83</v>
      </c>
      <c r="B17" s="67">
        <v>12</v>
      </c>
      <c r="C17" s="68">
        <v>16</v>
      </c>
      <c r="D17" s="68">
        <v>31</v>
      </c>
      <c r="E17" s="68">
        <v>11</v>
      </c>
      <c r="F17" s="68">
        <v>15</v>
      </c>
      <c r="G17" s="68">
        <v>17</v>
      </c>
      <c r="H17" s="68">
        <v>3</v>
      </c>
      <c r="I17" s="68">
        <v>34</v>
      </c>
      <c r="J17" s="68">
        <v>14</v>
      </c>
      <c r="K17" s="68">
        <v>5</v>
      </c>
      <c r="L17" s="68">
        <v>2</v>
      </c>
      <c r="M17" s="68">
        <v>11</v>
      </c>
      <c r="N17" s="209">
        <f t="shared" si="0"/>
        <v>171</v>
      </c>
    </row>
    <row r="18" spans="1:14" ht="28.5" customHeight="1">
      <c r="A18" s="206" t="s">
        <v>30</v>
      </c>
      <c r="B18" s="67">
        <v>36</v>
      </c>
      <c r="C18" s="68">
        <v>14</v>
      </c>
      <c r="D18" s="68">
        <v>38</v>
      </c>
      <c r="E18" s="68">
        <v>31</v>
      </c>
      <c r="F18" s="68">
        <v>38</v>
      </c>
      <c r="G18" s="68">
        <v>26</v>
      </c>
      <c r="H18" s="68">
        <v>36</v>
      </c>
      <c r="I18" s="68">
        <v>16</v>
      </c>
      <c r="J18" s="68">
        <v>27</v>
      </c>
      <c r="K18" s="68">
        <v>33</v>
      </c>
      <c r="L18" s="68">
        <v>33</v>
      </c>
      <c r="M18" s="68">
        <v>25</v>
      </c>
      <c r="N18" s="209">
        <f t="shared" si="0"/>
        <v>353</v>
      </c>
    </row>
    <row r="19" spans="1:14" ht="28.5" customHeight="1">
      <c r="A19" s="206" t="s">
        <v>84</v>
      </c>
      <c r="B19" s="67">
        <v>3</v>
      </c>
      <c r="C19" s="68">
        <v>18</v>
      </c>
      <c r="D19" s="68">
        <v>49</v>
      </c>
      <c r="E19" s="68">
        <v>51</v>
      </c>
      <c r="F19" s="68">
        <v>71</v>
      </c>
      <c r="G19" s="68">
        <v>66</v>
      </c>
      <c r="H19" s="68">
        <v>50</v>
      </c>
      <c r="I19" s="68">
        <v>64</v>
      </c>
      <c r="J19" s="68">
        <v>6</v>
      </c>
      <c r="K19" s="68">
        <v>36</v>
      </c>
      <c r="L19" s="68">
        <v>53</v>
      </c>
      <c r="M19" s="68">
        <v>38</v>
      </c>
      <c r="N19" s="209">
        <f t="shared" si="0"/>
        <v>505</v>
      </c>
    </row>
    <row r="20" spans="1:14" ht="28.5" customHeight="1">
      <c r="A20" s="206" t="s">
        <v>85</v>
      </c>
      <c r="B20" s="67">
        <v>22</v>
      </c>
      <c r="C20" s="68">
        <v>38</v>
      </c>
      <c r="D20" s="68">
        <v>54</v>
      </c>
      <c r="E20" s="68">
        <v>45</v>
      </c>
      <c r="F20" s="68">
        <v>33</v>
      </c>
      <c r="G20" s="68">
        <v>36</v>
      </c>
      <c r="H20" s="68">
        <v>33</v>
      </c>
      <c r="I20" s="68">
        <v>44</v>
      </c>
      <c r="J20" s="68">
        <v>36</v>
      </c>
      <c r="K20" s="68">
        <v>40</v>
      </c>
      <c r="L20" s="68">
        <v>27</v>
      </c>
      <c r="M20" s="68">
        <v>32</v>
      </c>
      <c r="N20" s="209">
        <f t="shared" si="0"/>
        <v>440</v>
      </c>
    </row>
    <row r="21" spans="1:14" ht="28.5" customHeight="1">
      <c r="A21" s="206" t="s">
        <v>86</v>
      </c>
      <c r="B21" s="67">
        <v>60</v>
      </c>
      <c r="C21" s="68">
        <v>47</v>
      </c>
      <c r="D21" s="68">
        <v>34</v>
      </c>
      <c r="E21" s="68">
        <v>53</v>
      </c>
      <c r="F21" s="68">
        <v>41</v>
      </c>
      <c r="G21" s="68">
        <v>54</v>
      </c>
      <c r="H21" s="68">
        <v>44</v>
      </c>
      <c r="I21" s="68">
        <v>39</v>
      </c>
      <c r="J21" s="68">
        <v>45</v>
      </c>
      <c r="K21" s="68">
        <v>55</v>
      </c>
      <c r="L21" s="68">
        <v>58</v>
      </c>
      <c r="M21" s="68">
        <v>50</v>
      </c>
      <c r="N21" s="209">
        <f t="shared" si="0"/>
        <v>580</v>
      </c>
    </row>
    <row r="22" spans="1:14" ht="28.5" customHeight="1" thickBot="1">
      <c r="A22" s="207" t="s">
        <v>1</v>
      </c>
      <c r="B22" s="69">
        <v>11</v>
      </c>
      <c r="C22" s="70">
        <v>15</v>
      </c>
      <c r="D22" s="70">
        <v>18</v>
      </c>
      <c r="E22" s="70">
        <v>19</v>
      </c>
      <c r="F22" s="70">
        <v>8</v>
      </c>
      <c r="G22" s="70">
        <v>14</v>
      </c>
      <c r="H22" s="70">
        <v>18</v>
      </c>
      <c r="I22" s="70">
        <v>29</v>
      </c>
      <c r="J22" s="70">
        <v>11</v>
      </c>
      <c r="K22" s="70">
        <v>0</v>
      </c>
      <c r="L22" s="70">
        <v>9</v>
      </c>
      <c r="M22" s="70">
        <v>3</v>
      </c>
      <c r="N22" s="210">
        <f t="shared" si="0"/>
        <v>155</v>
      </c>
    </row>
    <row r="23" spans="1:14" ht="28.5" customHeight="1" thickBot="1" thickTop="1">
      <c r="A23" s="208" t="s">
        <v>2</v>
      </c>
      <c r="B23" s="212">
        <f>SUM(B10:B22)</f>
        <v>1225</v>
      </c>
      <c r="C23" s="212">
        <f aca="true" t="shared" si="1" ref="C23:M23">SUM(C10:C22)</f>
        <v>1109</v>
      </c>
      <c r="D23" s="212">
        <f t="shared" si="1"/>
        <v>1298</v>
      </c>
      <c r="E23" s="212">
        <f t="shared" si="1"/>
        <v>1389</v>
      </c>
      <c r="F23" s="212">
        <f t="shared" si="1"/>
        <v>1316</v>
      </c>
      <c r="G23" s="212">
        <f t="shared" si="1"/>
        <v>1374</v>
      </c>
      <c r="H23" s="212">
        <f t="shared" si="1"/>
        <v>1270</v>
      </c>
      <c r="I23" s="212">
        <f t="shared" si="1"/>
        <v>1240</v>
      </c>
      <c r="J23" s="212">
        <f t="shared" si="1"/>
        <v>1197</v>
      </c>
      <c r="K23" s="212">
        <f t="shared" si="1"/>
        <v>1250</v>
      </c>
      <c r="L23" s="212">
        <f t="shared" si="1"/>
        <v>1231</v>
      </c>
      <c r="M23" s="212">
        <f t="shared" si="1"/>
        <v>1117</v>
      </c>
      <c r="N23" s="211">
        <f>SUM(N10:N22)</f>
        <v>15016</v>
      </c>
    </row>
    <row r="24" ht="13.5" thickTop="1"/>
  </sheetData>
  <mergeCells count="14">
    <mergeCell ref="A6:N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 horizontalCentered="1" verticalCentered="1"/>
  <pageMargins left="0" right="0" top="0.5905511811023623" bottom="0" header="0.7086614173228347" footer="0"/>
  <pageSetup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20"/>
  <dimension ref="A2:F13"/>
  <sheetViews>
    <sheetView rightToLeft="1" workbookViewId="0" topLeftCell="A1">
      <selection activeCell="C11" sqref="C11"/>
    </sheetView>
  </sheetViews>
  <sheetFormatPr defaultColWidth="9.140625" defaultRowHeight="12.75"/>
  <cols>
    <col min="2" max="2" width="17.00390625" style="0" customWidth="1"/>
    <col min="3" max="6" width="30.7109375" style="0" customWidth="1"/>
  </cols>
  <sheetData>
    <row r="2" spans="1:6" ht="18">
      <c r="A2" s="523" t="s">
        <v>201</v>
      </c>
      <c r="B2" s="523"/>
      <c r="C2" s="523"/>
      <c r="D2" s="523"/>
      <c r="E2" s="523"/>
      <c r="F2" s="523"/>
    </row>
    <row r="3" ht="16.5" thickBot="1">
      <c r="A3" s="204" t="s">
        <v>178</v>
      </c>
    </row>
    <row r="4" spans="1:6" ht="30" customHeight="1" thickTop="1">
      <c r="A4" s="63"/>
      <c r="B4" s="64" t="s">
        <v>13</v>
      </c>
      <c r="C4" s="425" t="s">
        <v>171</v>
      </c>
      <c r="D4" s="425" t="s">
        <v>184</v>
      </c>
      <c r="E4" s="425" t="s">
        <v>7</v>
      </c>
      <c r="F4" s="418" t="s">
        <v>4</v>
      </c>
    </row>
    <row r="5" spans="1:6" ht="30" customHeight="1" thickBot="1">
      <c r="A5" s="65" t="s">
        <v>89</v>
      </c>
      <c r="B5" s="66"/>
      <c r="C5" s="426"/>
      <c r="D5" s="426"/>
      <c r="E5" s="426"/>
      <c r="F5" s="419"/>
    </row>
    <row r="6" spans="1:6" ht="54.75" customHeight="1" thickBot="1" thickTop="1">
      <c r="A6" s="412" t="s">
        <v>173</v>
      </c>
      <c r="B6" s="434"/>
      <c r="C6" s="238">
        <v>231</v>
      </c>
      <c r="D6" s="238">
        <v>198</v>
      </c>
      <c r="E6" s="81">
        <f aca="true" t="shared" si="0" ref="E6:E13">SUM(D6-C6)</f>
        <v>-33</v>
      </c>
      <c r="F6" s="82">
        <f aca="true" t="shared" si="1" ref="F6:F13">SUM(E6/C6)</f>
        <v>-0.14285714285714285</v>
      </c>
    </row>
    <row r="7" spans="1:6" ht="54.75" customHeight="1" thickTop="1">
      <c r="A7" s="414" t="s">
        <v>62</v>
      </c>
      <c r="B7" s="431"/>
      <c r="C7" s="239">
        <v>5530</v>
      </c>
      <c r="D7" s="239">
        <v>5891</v>
      </c>
      <c r="E7" s="84">
        <f t="shared" si="0"/>
        <v>361</v>
      </c>
      <c r="F7" s="82">
        <f t="shared" si="1"/>
        <v>0.06528028933092224</v>
      </c>
    </row>
    <row r="8" spans="1:6" ht="54.75" customHeight="1">
      <c r="A8" s="414" t="s">
        <v>174</v>
      </c>
      <c r="B8" s="431"/>
      <c r="C8" s="239">
        <v>184</v>
      </c>
      <c r="D8" s="239">
        <v>159</v>
      </c>
      <c r="E8" s="84">
        <f t="shared" si="0"/>
        <v>-25</v>
      </c>
      <c r="F8" s="85">
        <f t="shared" si="1"/>
        <v>-0.1358695652173913</v>
      </c>
    </row>
    <row r="9" spans="1:6" ht="54.75" customHeight="1">
      <c r="A9" s="416" t="s">
        <v>175</v>
      </c>
      <c r="B9" s="433"/>
      <c r="C9" s="239">
        <v>7501</v>
      </c>
      <c r="D9" s="239">
        <v>7601</v>
      </c>
      <c r="E9" s="84">
        <f t="shared" si="0"/>
        <v>100</v>
      </c>
      <c r="F9" s="85">
        <f t="shared" si="1"/>
        <v>0.013331555792560993</v>
      </c>
    </row>
    <row r="10" spans="1:6" ht="54.75" customHeight="1">
      <c r="A10" s="416" t="s">
        <v>172</v>
      </c>
      <c r="B10" s="433"/>
      <c r="C10" s="239">
        <v>493</v>
      </c>
      <c r="D10" s="239">
        <v>503</v>
      </c>
      <c r="E10" s="84">
        <f t="shared" si="0"/>
        <v>10</v>
      </c>
      <c r="F10" s="85">
        <f t="shared" si="1"/>
        <v>0.02028397565922921</v>
      </c>
    </row>
    <row r="11" spans="1:6" ht="54.75" customHeight="1">
      <c r="A11" s="416" t="s">
        <v>177</v>
      </c>
      <c r="B11" s="433"/>
      <c r="C11" s="239">
        <v>468</v>
      </c>
      <c r="D11" s="239">
        <v>486</v>
      </c>
      <c r="E11" s="84">
        <f t="shared" si="0"/>
        <v>18</v>
      </c>
      <c r="F11" s="85">
        <f t="shared" si="1"/>
        <v>0.038461538461538464</v>
      </c>
    </row>
    <row r="12" spans="1:6" ht="54.75" customHeight="1" thickBot="1">
      <c r="A12" s="416" t="s">
        <v>130</v>
      </c>
      <c r="B12" s="433"/>
      <c r="C12" s="239">
        <v>224</v>
      </c>
      <c r="D12" s="239">
        <v>178</v>
      </c>
      <c r="E12" s="84">
        <f t="shared" si="0"/>
        <v>-46</v>
      </c>
      <c r="F12" s="85">
        <f t="shared" si="1"/>
        <v>-0.20535714285714285</v>
      </c>
    </row>
    <row r="13" spans="1:6" ht="54.75" customHeight="1" thickBot="1" thickTop="1">
      <c r="A13" s="429" t="s">
        <v>2</v>
      </c>
      <c r="B13" s="524"/>
      <c r="C13" s="241">
        <f>SUM(C6:C12)</f>
        <v>14631</v>
      </c>
      <c r="D13" s="242">
        <f>SUM(D6:D12)</f>
        <v>15016</v>
      </c>
      <c r="E13" s="91">
        <f t="shared" si="0"/>
        <v>385</v>
      </c>
      <c r="F13" s="92">
        <f t="shared" si="1"/>
        <v>0.026313990841364227</v>
      </c>
    </row>
    <row r="14" ht="13.5" thickTop="1"/>
  </sheetData>
  <mergeCells count="13">
    <mergeCell ref="A13:B13"/>
    <mergeCell ref="C4:C5"/>
    <mergeCell ref="D4:D5"/>
    <mergeCell ref="E4:E5"/>
    <mergeCell ref="A10:B10"/>
    <mergeCell ref="A11:B11"/>
    <mergeCell ref="A12:B12"/>
    <mergeCell ref="A6:B6"/>
    <mergeCell ref="A7:B7"/>
    <mergeCell ref="A8:B8"/>
    <mergeCell ref="A9:B9"/>
    <mergeCell ref="F4:F5"/>
    <mergeCell ref="A2:F2"/>
  </mergeCells>
  <printOptions horizontalCentered="1" verticalCentered="1"/>
  <pageMargins left="0.33" right="0.7480314960629921" top="0.69" bottom="0.6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1"/>
  <dimension ref="B2:N19"/>
  <sheetViews>
    <sheetView rightToLeft="1" zoomScale="75" zoomScaleNormal="75" workbookViewId="0" topLeftCell="A1">
      <selection activeCell="I5" sqref="I5"/>
    </sheetView>
  </sheetViews>
  <sheetFormatPr defaultColWidth="9.140625" defaultRowHeight="12.75"/>
  <cols>
    <col min="2" max="2" width="12.8515625" style="0" customWidth="1"/>
    <col min="3" max="4" width="10.7109375" style="0" customWidth="1"/>
    <col min="5" max="5" width="8.7109375" style="0" customWidth="1"/>
    <col min="6" max="7" width="10.7109375" style="0" customWidth="1"/>
    <col min="8" max="8" width="8.8515625" style="0" customWidth="1"/>
    <col min="9" max="9" width="10.7109375" style="0" customWidth="1"/>
    <col min="11" max="11" width="9.28125" style="0" customWidth="1"/>
    <col min="12" max="13" width="15.7109375" style="0" customWidth="1"/>
    <col min="14" max="14" width="8.28125" style="0" customWidth="1"/>
  </cols>
  <sheetData>
    <row r="1" ht="33.75" customHeight="1"/>
    <row r="2" spans="2:14" ht="20.25">
      <c r="B2" s="316" t="s">
        <v>185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2:14" ht="18.75" thickBot="1">
      <c r="B3" s="19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22.5" customHeight="1" thickBot="1">
      <c r="B4" s="319" t="s">
        <v>215</v>
      </c>
      <c r="C4" s="321" t="s">
        <v>3</v>
      </c>
      <c r="D4" s="322"/>
      <c r="E4" s="323" t="s">
        <v>4</v>
      </c>
      <c r="F4" s="321" t="s">
        <v>5</v>
      </c>
      <c r="G4" s="322"/>
      <c r="H4" s="323" t="s">
        <v>4</v>
      </c>
      <c r="I4" s="321" t="s">
        <v>6</v>
      </c>
      <c r="J4" s="322"/>
      <c r="K4" s="323" t="s">
        <v>4</v>
      </c>
      <c r="L4" s="325" t="s">
        <v>28</v>
      </c>
      <c r="M4" s="326"/>
      <c r="N4" s="323" t="s">
        <v>4</v>
      </c>
    </row>
    <row r="5" spans="2:14" ht="12.75" customHeight="1" thickBot="1">
      <c r="B5" s="320"/>
      <c r="C5" s="11" t="s">
        <v>171</v>
      </c>
      <c r="D5" s="11" t="s">
        <v>184</v>
      </c>
      <c r="E5" s="324"/>
      <c r="F5" s="11" t="s">
        <v>171</v>
      </c>
      <c r="G5" s="11" t="s">
        <v>184</v>
      </c>
      <c r="H5" s="324"/>
      <c r="I5" s="11" t="s">
        <v>171</v>
      </c>
      <c r="J5" s="11" t="s">
        <v>184</v>
      </c>
      <c r="K5" s="324"/>
      <c r="L5" s="11" t="s">
        <v>171</v>
      </c>
      <c r="M5" s="11" t="s">
        <v>184</v>
      </c>
      <c r="N5" s="324"/>
    </row>
    <row r="6" spans="2:14" ht="16.5" customHeight="1" thickBot="1">
      <c r="B6" s="107" t="s">
        <v>16</v>
      </c>
      <c r="C6" s="184">
        <v>5682</v>
      </c>
      <c r="D6" s="184">
        <v>4763</v>
      </c>
      <c r="E6" s="255">
        <f aca="true" t="shared" si="0" ref="E6:E19">(D6-C6)/C6</f>
        <v>-0.16173882435762055</v>
      </c>
      <c r="F6" s="184">
        <v>43</v>
      </c>
      <c r="G6" s="184">
        <v>59</v>
      </c>
      <c r="H6" s="185">
        <f>(G6-F6)/F6</f>
        <v>0.37209302325581395</v>
      </c>
      <c r="I6" s="184">
        <v>98</v>
      </c>
      <c r="J6" s="184">
        <v>132</v>
      </c>
      <c r="K6" s="185">
        <f aca="true" t="shared" si="1" ref="K6:K19">(J6-I6)/I6</f>
        <v>0.3469387755102041</v>
      </c>
      <c r="L6" s="186">
        <v>8204244</v>
      </c>
      <c r="M6" s="186">
        <v>7114543</v>
      </c>
      <c r="N6" s="185">
        <f>(M6-L6)/L6</f>
        <v>-0.13282162256510166</v>
      </c>
    </row>
    <row r="7" spans="2:14" ht="16.5" customHeight="1" thickBot="1">
      <c r="B7" s="107" t="s">
        <v>17</v>
      </c>
      <c r="C7" s="184">
        <v>5578</v>
      </c>
      <c r="D7" s="184">
        <v>6052</v>
      </c>
      <c r="E7" s="255">
        <f t="shared" si="0"/>
        <v>0.08497669415561133</v>
      </c>
      <c r="F7" s="184">
        <v>48</v>
      </c>
      <c r="G7" s="184">
        <v>41</v>
      </c>
      <c r="H7" s="185">
        <f aca="true" t="shared" si="2" ref="H7:H19">(G7-F7)/F7</f>
        <v>-0.14583333333333334</v>
      </c>
      <c r="I7" s="184">
        <v>200</v>
      </c>
      <c r="J7" s="184">
        <v>252</v>
      </c>
      <c r="K7" s="185">
        <f t="shared" si="1"/>
        <v>0.26</v>
      </c>
      <c r="L7" s="186">
        <v>16924716</v>
      </c>
      <c r="M7" s="186">
        <v>23367603</v>
      </c>
      <c r="N7" s="185">
        <f aca="true" t="shared" si="3" ref="N7:N18">(M7-L7)/L7</f>
        <v>0.38067917949110636</v>
      </c>
    </row>
    <row r="8" spans="2:14" ht="16.5" customHeight="1" thickBot="1">
      <c r="B8" s="107" t="s">
        <v>18</v>
      </c>
      <c r="C8" s="184">
        <v>7056</v>
      </c>
      <c r="D8" s="184">
        <v>7201</v>
      </c>
      <c r="E8" s="255">
        <f t="shared" si="0"/>
        <v>0.020549886621315194</v>
      </c>
      <c r="F8" s="184">
        <v>42</v>
      </c>
      <c r="G8" s="184">
        <v>25</v>
      </c>
      <c r="H8" s="185">
        <f t="shared" si="2"/>
        <v>-0.40476190476190477</v>
      </c>
      <c r="I8" s="184">
        <v>247</v>
      </c>
      <c r="J8" s="184">
        <v>161</v>
      </c>
      <c r="K8" s="185">
        <f t="shared" si="1"/>
        <v>-0.3481781376518219</v>
      </c>
      <c r="L8" s="186">
        <v>9278246</v>
      </c>
      <c r="M8" s="186">
        <v>13234306</v>
      </c>
      <c r="N8" s="185">
        <f t="shared" si="3"/>
        <v>0.4263801584911631</v>
      </c>
    </row>
    <row r="9" spans="2:14" ht="16.5" customHeight="1" thickBot="1">
      <c r="B9" s="107" t="s">
        <v>19</v>
      </c>
      <c r="C9" s="184">
        <v>1156</v>
      </c>
      <c r="D9" s="184">
        <v>1203</v>
      </c>
      <c r="E9" s="255">
        <f t="shared" si="0"/>
        <v>0.04065743944636678</v>
      </c>
      <c r="F9" s="184">
        <v>6</v>
      </c>
      <c r="G9" s="184">
        <v>11</v>
      </c>
      <c r="H9" s="185">
        <f t="shared" si="2"/>
        <v>0.8333333333333334</v>
      </c>
      <c r="I9" s="184">
        <v>95</v>
      </c>
      <c r="J9" s="184">
        <v>71</v>
      </c>
      <c r="K9" s="185">
        <f t="shared" si="1"/>
        <v>-0.25263157894736843</v>
      </c>
      <c r="L9" s="186">
        <v>1593436</v>
      </c>
      <c r="M9" s="186">
        <v>2716949</v>
      </c>
      <c r="N9" s="185">
        <f t="shared" si="3"/>
        <v>0.7050882495437533</v>
      </c>
    </row>
    <row r="10" spans="2:14" ht="16.5" customHeight="1" thickBot="1">
      <c r="B10" s="107" t="s">
        <v>25</v>
      </c>
      <c r="C10" s="184">
        <v>1264</v>
      </c>
      <c r="D10" s="184">
        <v>1302</v>
      </c>
      <c r="E10" s="255">
        <f t="shared" si="0"/>
        <v>0.030063291139240507</v>
      </c>
      <c r="F10" s="184">
        <v>1</v>
      </c>
      <c r="G10" s="184">
        <v>7</v>
      </c>
      <c r="H10" s="185">
        <f t="shared" si="2"/>
        <v>6</v>
      </c>
      <c r="I10" s="184">
        <v>17</v>
      </c>
      <c r="J10" s="184">
        <v>13</v>
      </c>
      <c r="K10" s="185">
        <f t="shared" si="1"/>
        <v>-0.23529411764705882</v>
      </c>
      <c r="L10" s="186">
        <v>5244311</v>
      </c>
      <c r="M10" s="186">
        <v>6564890</v>
      </c>
      <c r="N10" s="185">
        <f t="shared" si="3"/>
        <v>0.25181172512461597</v>
      </c>
    </row>
    <row r="11" spans="2:14" ht="16.5" customHeight="1" thickBot="1">
      <c r="B11" s="107" t="s">
        <v>0</v>
      </c>
      <c r="C11" s="184">
        <v>2034</v>
      </c>
      <c r="D11" s="184">
        <v>2454</v>
      </c>
      <c r="E11" s="255">
        <f t="shared" si="0"/>
        <v>0.20648967551622419</v>
      </c>
      <c r="F11" s="184">
        <v>6</v>
      </c>
      <c r="G11" s="184">
        <v>2</v>
      </c>
      <c r="H11" s="185">
        <f t="shared" si="2"/>
        <v>-0.6666666666666666</v>
      </c>
      <c r="I11" s="184">
        <v>101</v>
      </c>
      <c r="J11" s="184">
        <v>80</v>
      </c>
      <c r="K11" s="185">
        <f t="shared" si="1"/>
        <v>-0.2079207920792079</v>
      </c>
      <c r="L11" s="186">
        <v>6305714</v>
      </c>
      <c r="M11" s="186">
        <v>10570494</v>
      </c>
      <c r="N11" s="185">
        <f t="shared" si="3"/>
        <v>0.6763357805317526</v>
      </c>
    </row>
    <row r="12" spans="2:14" ht="16.5" customHeight="1" thickBot="1">
      <c r="B12" s="107" t="s">
        <v>20</v>
      </c>
      <c r="C12" s="184">
        <v>362</v>
      </c>
      <c r="D12" s="184">
        <v>429</v>
      </c>
      <c r="E12" s="255">
        <f t="shared" si="0"/>
        <v>0.1850828729281768</v>
      </c>
      <c r="F12" s="184">
        <v>0</v>
      </c>
      <c r="G12" s="184">
        <v>0</v>
      </c>
      <c r="H12" s="185">
        <v>0</v>
      </c>
      <c r="I12" s="184">
        <v>24</v>
      </c>
      <c r="J12" s="184">
        <v>5</v>
      </c>
      <c r="K12" s="185">
        <f t="shared" si="1"/>
        <v>-0.7916666666666666</v>
      </c>
      <c r="L12" s="186">
        <v>350402</v>
      </c>
      <c r="M12" s="186">
        <v>104800</v>
      </c>
      <c r="N12" s="185">
        <f t="shared" si="3"/>
        <v>-0.7009149491155873</v>
      </c>
    </row>
    <row r="13" spans="2:14" ht="16.5" customHeight="1" thickBot="1">
      <c r="B13" s="107" t="s">
        <v>21</v>
      </c>
      <c r="C13" s="184">
        <v>821</v>
      </c>
      <c r="D13" s="184">
        <v>364</v>
      </c>
      <c r="E13" s="255">
        <f t="shared" si="0"/>
        <v>-0.5566382460414129</v>
      </c>
      <c r="F13" s="184">
        <v>2</v>
      </c>
      <c r="G13" s="184">
        <v>0</v>
      </c>
      <c r="H13" s="185">
        <f t="shared" si="2"/>
        <v>-1</v>
      </c>
      <c r="I13" s="184">
        <v>36</v>
      </c>
      <c r="J13" s="184">
        <v>1</v>
      </c>
      <c r="K13" s="185">
        <f t="shared" si="1"/>
        <v>-0.9722222222222222</v>
      </c>
      <c r="L13" s="186">
        <v>900928</v>
      </c>
      <c r="M13" s="186">
        <v>357360</v>
      </c>
      <c r="N13" s="185">
        <f t="shared" si="3"/>
        <v>-0.6033423314626696</v>
      </c>
    </row>
    <row r="14" spans="2:14" ht="16.5" customHeight="1" thickBot="1">
      <c r="B14" s="107" t="s">
        <v>30</v>
      </c>
      <c r="C14" s="184">
        <v>853</v>
      </c>
      <c r="D14" s="184">
        <v>882</v>
      </c>
      <c r="E14" s="255">
        <f t="shared" si="0"/>
        <v>0.03399765533411489</v>
      </c>
      <c r="F14" s="184">
        <v>4</v>
      </c>
      <c r="G14" s="184">
        <v>5</v>
      </c>
      <c r="H14" s="185">
        <f t="shared" si="2"/>
        <v>0.25</v>
      </c>
      <c r="I14" s="184">
        <v>49</v>
      </c>
      <c r="J14" s="184">
        <v>22</v>
      </c>
      <c r="K14" s="185">
        <f t="shared" si="1"/>
        <v>-0.5510204081632653</v>
      </c>
      <c r="L14" s="186">
        <v>2434557</v>
      </c>
      <c r="M14" s="186">
        <v>2267750</v>
      </c>
      <c r="N14" s="185">
        <f t="shared" si="3"/>
        <v>-0.0685163666326153</v>
      </c>
    </row>
    <row r="15" spans="2:14" ht="16.5" customHeight="1" thickBot="1">
      <c r="B15" s="107" t="s">
        <v>22</v>
      </c>
      <c r="C15" s="184">
        <v>712</v>
      </c>
      <c r="D15" s="184">
        <v>958</v>
      </c>
      <c r="E15" s="255">
        <f t="shared" si="0"/>
        <v>0.3455056179775281</v>
      </c>
      <c r="F15" s="184">
        <v>1</v>
      </c>
      <c r="G15" s="184">
        <v>3</v>
      </c>
      <c r="H15" s="185">
        <f t="shared" si="2"/>
        <v>2</v>
      </c>
      <c r="I15" s="184">
        <v>6</v>
      </c>
      <c r="J15" s="184">
        <v>29</v>
      </c>
      <c r="K15" s="185">
        <f t="shared" si="1"/>
        <v>3.8333333333333335</v>
      </c>
      <c r="L15" s="186">
        <v>1033631</v>
      </c>
      <c r="M15" s="186">
        <v>812697</v>
      </c>
      <c r="N15" s="185">
        <f t="shared" si="3"/>
        <v>-0.21374552427316906</v>
      </c>
    </row>
    <row r="16" spans="2:14" ht="16.5" customHeight="1" thickBot="1">
      <c r="B16" s="107" t="s">
        <v>23</v>
      </c>
      <c r="C16" s="184">
        <v>923</v>
      </c>
      <c r="D16" s="184">
        <v>879</v>
      </c>
      <c r="E16" s="255">
        <f t="shared" si="0"/>
        <v>-0.047670639219934995</v>
      </c>
      <c r="F16" s="184">
        <v>2</v>
      </c>
      <c r="G16" s="184">
        <v>0</v>
      </c>
      <c r="H16" s="185">
        <f t="shared" si="2"/>
        <v>-1</v>
      </c>
      <c r="I16" s="184">
        <v>26</v>
      </c>
      <c r="J16" s="184">
        <v>19</v>
      </c>
      <c r="K16" s="185">
        <f t="shared" si="1"/>
        <v>-0.2692307692307692</v>
      </c>
      <c r="L16" s="186">
        <v>0</v>
      </c>
      <c r="M16" s="186">
        <v>2372839</v>
      </c>
      <c r="N16" s="185">
        <v>1</v>
      </c>
    </row>
    <row r="17" spans="2:14" ht="16.5" customHeight="1" thickBot="1">
      <c r="B17" s="107" t="s">
        <v>24</v>
      </c>
      <c r="C17" s="184">
        <v>2024</v>
      </c>
      <c r="D17" s="184">
        <v>2139</v>
      </c>
      <c r="E17" s="255">
        <f t="shared" si="0"/>
        <v>0.056818181818181816</v>
      </c>
      <c r="F17" s="184">
        <v>11</v>
      </c>
      <c r="G17" s="184">
        <v>9</v>
      </c>
      <c r="H17" s="185">
        <f t="shared" si="2"/>
        <v>-0.18181818181818182</v>
      </c>
      <c r="I17" s="184">
        <v>63</v>
      </c>
      <c r="J17" s="184">
        <v>87</v>
      </c>
      <c r="K17" s="185">
        <f t="shared" si="1"/>
        <v>0.38095238095238093</v>
      </c>
      <c r="L17" s="186">
        <v>2109890</v>
      </c>
      <c r="M17" s="186">
        <v>2663630</v>
      </c>
      <c r="N17" s="185">
        <f t="shared" si="3"/>
        <v>0.26244970116925526</v>
      </c>
    </row>
    <row r="18" spans="2:14" ht="16.5" customHeight="1" thickBot="1">
      <c r="B18" s="108" t="s">
        <v>1</v>
      </c>
      <c r="C18" s="187">
        <v>425</v>
      </c>
      <c r="D18" s="187">
        <v>362</v>
      </c>
      <c r="E18" s="255">
        <f t="shared" si="0"/>
        <v>-0.14823529411764705</v>
      </c>
      <c r="F18" s="187">
        <v>5</v>
      </c>
      <c r="G18" s="187">
        <v>3</v>
      </c>
      <c r="H18" s="185">
        <f t="shared" si="2"/>
        <v>-0.4</v>
      </c>
      <c r="I18" s="187">
        <v>17</v>
      </c>
      <c r="J18" s="187">
        <v>12</v>
      </c>
      <c r="K18" s="185">
        <f t="shared" si="1"/>
        <v>-0.29411764705882354</v>
      </c>
      <c r="L18" s="188">
        <v>2472054</v>
      </c>
      <c r="M18" s="188">
        <v>1507700</v>
      </c>
      <c r="N18" s="185">
        <f t="shared" si="3"/>
        <v>-0.39010231977133186</v>
      </c>
    </row>
    <row r="19" spans="2:14" ht="19.5" customHeight="1" thickBot="1">
      <c r="B19" s="16" t="s">
        <v>2</v>
      </c>
      <c r="C19" s="189">
        <f>SUM(C6:C18)</f>
        <v>28890</v>
      </c>
      <c r="D19" s="189">
        <f>SUM(D6:D18)</f>
        <v>28988</v>
      </c>
      <c r="E19" s="256">
        <f t="shared" si="0"/>
        <v>0.003392177223952925</v>
      </c>
      <c r="F19" s="189">
        <f>SUM(F6:F18)</f>
        <v>171</v>
      </c>
      <c r="G19" s="189">
        <f>SUM(G6:G18)</f>
        <v>165</v>
      </c>
      <c r="H19" s="185">
        <f t="shared" si="2"/>
        <v>-0.03508771929824561</v>
      </c>
      <c r="I19" s="189">
        <f>SUM(I6:I18)</f>
        <v>979</v>
      </c>
      <c r="J19" s="189">
        <f>SUM(J6:J18)</f>
        <v>884</v>
      </c>
      <c r="K19" s="190">
        <f t="shared" si="1"/>
        <v>-0.09703779366700716</v>
      </c>
      <c r="L19" s="191">
        <f>SUM(L6:L18)</f>
        <v>56852129</v>
      </c>
      <c r="M19" s="191">
        <f>SUM(M6:M18)</f>
        <v>73655561</v>
      </c>
      <c r="N19" s="190">
        <f>(M19-L19)/L19</f>
        <v>0.2955638125706779</v>
      </c>
    </row>
    <row r="20" s="1" customFormat="1" ht="11.25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10">
    <mergeCell ref="B2:N2"/>
    <mergeCell ref="B4:B5"/>
    <mergeCell ref="C4:D4"/>
    <mergeCell ref="E4:E5"/>
    <mergeCell ref="F4:G4"/>
    <mergeCell ref="N4:N5"/>
    <mergeCell ref="H4:H5"/>
    <mergeCell ref="I4:J4"/>
    <mergeCell ref="K4:K5"/>
    <mergeCell ref="L4:M4"/>
  </mergeCells>
  <printOptions horizontalCentered="1" verticalCentered="1"/>
  <pageMargins left="0.4330708661417323" right="0.3937007874015748" top="0.31496062992125984" bottom="0.1968503937007874" header="0.4330708661417323" footer="0.35433070866141736"/>
  <pageSetup horizontalDpi="300" verticalDpi="300" orientation="landscape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18"/>
  <dimension ref="B3:G15"/>
  <sheetViews>
    <sheetView rightToLeft="1" workbookViewId="0" topLeftCell="A1">
      <selection activeCell="G5" sqref="B5:G6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3" spans="2:7" ht="18">
      <c r="B3" s="523" t="s">
        <v>201</v>
      </c>
      <c r="C3" s="523"/>
      <c r="D3" s="523"/>
      <c r="E3" s="523"/>
      <c r="F3" s="523"/>
      <c r="G3" s="523"/>
    </row>
    <row r="4" ht="16.5" thickBot="1">
      <c r="B4" s="204" t="s">
        <v>179</v>
      </c>
    </row>
    <row r="5" spans="2:7" ht="16.5" thickTop="1">
      <c r="B5" s="63"/>
      <c r="C5" s="64" t="s">
        <v>13</v>
      </c>
      <c r="D5" s="425" t="s">
        <v>171</v>
      </c>
      <c r="E5" s="425" t="s">
        <v>184</v>
      </c>
      <c r="F5" s="425" t="s">
        <v>7</v>
      </c>
      <c r="G5" s="418" t="s">
        <v>4</v>
      </c>
    </row>
    <row r="6" spans="2:7" ht="16.5" thickBot="1">
      <c r="B6" s="65" t="s">
        <v>89</v>
      </c>
      <c r="C6" s="66"/>
      <c r="D6" s="426"/>
      <c r="E6" s="426"/>
      <c r="F6" s="426"/>
      <c r="G6" s="419"/>
    </row>
    <row r="7" spans="2:7" ht="45" customHeight="1" thickBot="1" thickTop="1">
      <c r="B7" s="412" t="s">
        <v>99</v>
      </c>
      <c r="C7" s="434"/>
      <c r="D7" s="238">
        <v>228</v>
      </c>
      <c r="E7" s="248">
        <v>207</v>
      </c>
      <c r="F7" s="81">
        <f aca="true" t="shared" si="0" ref="F7:F15">SUM(E7-D7)</f>
        <v>-21</v>
      </c>
      <c r="G7" s="82">
        <f aca="true" t="shared" si="1" ref="G7:G14">SUM(F7/D7)</f>
        <v>-0.09210526315789473</v>
      </c>
    </row>
    <row r="8" spans="2:7" ht="45" customHeight="1" thickBot="1">
      <c r="B8" s="414" t="s">
        <v>100</v>
      </c>
      <c r="C8" s="431"/>
      <c r="D8" s="239">
        <v>5466</v>
      </c>
      <c r="E8" s="249">
        <v>5756</v>
      </c>
      <c r="F8" s="84">
        <f t="shared" si="0"/>
        <v>290</v>
      </c>
      <c r="G8" s="179">
        <f t="shared" si="1"/>
        <v>0.05305525064032199</v>
      </c>
    </row>
    <row r="9" spans="2:7" ht="45" customHeight="1" thickBot="1">
      <c r="B9" s="414" t="s">
        <v>127</v>
      </c>
      <c r="C9" s="431"/>
      <c r="D9" s="239">
        <v>180</v>
      </c>
      <c r="E9" s="249">
        <v>163</v>
      </c>
      <c r="F9" s="84">
        <f t="shared" si="0"/>
        <v>-17</v>
      </c>
      <c r="G9" s="85">
        <f t="shared" si="1"/>
        <v>-0.09444444444444444</v>
      </c>
    </row>
    <row r="10" spans="2:7" ht="45" customHeight="1" thickBot="1">
      <c r="B10" s="416" t="s">
        <v>102</v>
      </c>
      <c r="C10" s="433"/>
      <c r="D10" s="239">
        <v>7536</v>
      </c>
      <c r="E10" s="249">
        <v>7677</v>
      </c>
      <c r="F10" s="84">
        <f t="shared" si="0"/>
        <v>141</v>
      </c>
      <c r="G10" s="85">
        <f t="shared" si="1"/>
        <v>0.018710191082802547</v>
      </c>
    </row>
    <row r="11" spans="2:7" ht="45" customHeight="1" thickBot="1">
      <c r="B11" s="416" t="s">
        <v>128</v>
      </c>
      <c r="C11" s="433"/>
      <c r="D11" s="239">
        <v>474</v>
      </c>
      <c r="E11" s="249">
        <v>459</v>
      </c>
      <c r="F11" s="84">
        <f t="shared" si="0"/>
        <v>-15</v>
      </c>
      <c r="G11" s="85">
        <f t="shared" si="1"/>
        <v>-0.03164556962025317</v>
      </c>
    </row>
    <row r="12" spans="2:7" ht="45" customHeight="1" thickBot="1">
      <c r="B12" s="416" t="s">
        <v>153</v>
      </c>
      <c r="C12" s="433"/>
      <c r="D12" s="239">
        <v>96</v>
      </c>
      <c r="E12" s="249">
        <v>99</v>
      </c>
      <c r="F12" s="84">
        <f t="shared" si="0"/>
        <v>3</v>
      </c>
      <c r="G12" s="85">
        <f t="shared" si="1"/>
        <v>0.03125</v>
      </c>
    </row>
    <row r="13" spans="2:7" ht="45" customHeight="1" thickBot="1">
      <c r="B13" s="416" t="s">
        <v>130</v>
      </c>
      <c r="C13" s="433"/>
      <c r="D13" s="239">
        <v>223</v>
      </c>
      <c r="E13" s="249">
        <v>166</v>
      </c>
      <c r="F13" s="84">
        <f t="shared" si="0"/>
        <v>-57</v>
      </c>
      <c r="G13" s="85">
        <f t="shared" si="1"/>
        <v>-0.2556053811659193</v>
      </c>
    </row>
    <row r="14" spans="2:7" ht="45" customHeight="1" thickBot="1">
      <c r="B14" s="427" t="s">
        <v>132</v>
      </c>
      <c r="C14" s="432"/>
      <c r="D14" s="240">
        <v>428</v>
      </c>
      <c r="E14" s="249">
        <v>489</v>
      </c>
      <c r="F14" s="86">
        <f t="shared" si="0"/>
        <v>61</v>
      </c>
      <c r="G14" s="87">
        <f t="shared" si="1"/>
        <v>0.1425233644859813</v>
      </c>
    </row>
    <row r="15" spans="2:7" ht="45" customHeight="1" thickBot="1" thickTop="1">
      <c r="B15" s="429" t="s">
        <v>2</v>
      </c>
      <c r="C15" s="524"/>
      <c r="D15" s="241">
        <f>SUM(D7:D14)</f>
        <v>14631</v>
      </c>
      <c r="E15" s="250">
        <f>SUM(E7:E14)</f>
        <v>15016</v>
      </c>
      <c r="F15" s="91">
        <f t="shared" si="0"/>
        <v>385</v>
      </c>
      <c r="G15" s="92">
        <f>SUM(F15/D15)</f>
        <v>0.026313990841364227</v>
      </c>
    </row>
    <row r="16" ht="13.5" thickTop="1"/>
  </sheetData>
  <mergeCells count="14">
    <mergeCell ref="G5:G6"/>
    <mergeCell ref="B3:G3"/>
    <mergeCell ref="B15:C15"/>
    <mergeCell ref="D5:D6"/>
    <mergeCell ref="E5:E6"/>
    <mergeCell ref="F5:F6"/>
    <mergeCell ref="B11:C11"/>
    <mergeCell ref="B12:C12"/>
    <mergeCell ref="B13:C13"/>
    <mergeCell ref="B14:C14"/>
    <mergeCell ref="B7:C7"/>
    <mergeCell ref="B8:C8"/>
    <mergeCell ref="B9:C9"/>
    <mergeCell ref="B10:C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4">
      <selection activeCell="B4" sqref="B4:E4"/>
    </sheetView>
  </sheetViews>
  <sheetFormatPr defaultColWidth="9.140625" defaultRowHeight="12.75"/>
  <cols>
    <col min="2" max="5" width="24.7109375" style="0" customWidth="1"/>
  </cols>
  <sheetData>
    <row r="4" spans="2:5" ht="20.25">
      <c r="B4" s="525" t="s">
        <v>214</v>
      </c>
      <c r="C4" s="525"/>
      <c r="D4" s="525"/>
      <c r="E4" s="525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30" t="s">
        <v>13</v>
      </c>
      <c r="C7" s="528" t="s">
        <v>9</v>
      </c>
      <c r="D7" s="526" t="s">
        <v>12</v>
      </c>
      <c r="E7" s="527"/>
    </row>
    <row r="8" spans="2:5" ht="27.75" customHeight="1" thickBot="1" thickTop="1">
      <c r="B8" s="531"/>
      <c r="C8" s="529"/>
      <c r="D8" s="17" t="s">
        <v>10</v>
      </c>
      <c r="E8" s="18" t="s">
        <v>11</v>
      </c>
    </row>
    <row r="9" spans="2:5" ht="27.75" customHeight="1" thickTop="1">
      <c r="B9" s="22" t="s">
        <v>171</v>
      </c>
      <c r="C9" s="23">
        <v>413</v>
      </c>
      <c r="D9" s="24">
        <v>34</v>
      </c>
      <c r="E9" s="25">
        <v>235</v>
      </c>
    </row>
    <row r="10" spans="2:5" ht="27.75" customHeight="1">
      <c r="B10" s="22" t="s">
        <v>184</v>
      </c>
      <c r="C10" s="23">
        <v>419</v>
      </c>
      <c r="D10" s="24">
        <v>24</v>
      </c>
      <c r="E10" s="25">
        <v>225</v>
      </c>
    </row>
    <row r="11" spans="2:5" ht="27.75" customHeight="1" thickBot="1">
      <c r="B11" s="26" t="s">
        <v>7</v>
      </c>
      <c r="C11" s="27">
        <f>C10-C9</f>
        <v>6</v>
      </c>
      <c r="D11" s="28">
        <f>D10-D9</f>
        <v>-10</v>
      </c>
      <c r="E11" s="29">
        <f>E10-E9</f>
        <v>-10</v>
      </c>
    </row>
    <row r="12" spans="2:5" ht="27.75" customHeight="1" thickBot="1" thickTop="1">
      <c r="B12" s="30" t="s">
        <v>4</v>
      </c>
      <c r="C12" s="31">
        <f>C11/C9</f>
        <v>0.014527845036319613</v>
      </c>
      <c r="D12" s="32">
        <f>D11/D9</f>
        <v>-0.29411764705882354</v>
      </c>
      <c r="E12" s="32">
        <f>E11/E9</f>
        <v>-0.0425531914893617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A4">
      <selection activeCell="A6" sqref="A6:A7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34" t="s">
        <v>204</v>
      </c>
      <c r="B4" s="334"/>
      <c r="C4" s="334"/>
      <c r="D4" s="334"/>
      <c r="E4" s="334"/>
      <c r="F4" s="334"/>
      <c r="G4" s="334"/>
      <c r="H4" s="334"/>
      <c r="I4" s="334"/>
      <c r="J4" s="334"/>
      <c r="K4" s="33"/>
      <c r="L4" s="33"/>
      <c r="M4" s="33"/>
    </row>
    <row r="5" ht="16.5" thickBot="1">
      <c r="A5" s="195" t="s">
        <v>32</v>
      </c>
    </row>
    <row r="6" spans="1:10" ht="16.5" customHeight="1" thickBot="1" thickTop="1">
      <c r="A6" s="534" t="s">
        <v>216</v>
      </c>
      <c r="B6" s="532" t="s">
        <v>9</v>
      </c>
      <c r="C6" s="532"/>
      <c r="D6" s="533" t="s">
        <v>4</v>
      </c>
      <c r="E6" s="532" t="s">
        <v>5</v>
      </c>
      <c r="F6" s="532"/>
      <c r="G6" s="533" t="s">
        <v>4</v>
      </c>
      <c r="H6" s="532" t="s">
        <v>6</v>
      </c>
      <c r="I6" s="532"/>
      <c r="J6" s="533" t="s">
        <v>4</v>
      </c>
    </row>
    <row r="7" spans="1:10" ht="18.75" customHeight="1" thickBot="1" thickTop="1">
      <c r="A7" s="534"/>
      <c r="B7" s="34" t="s">
        <v>171</v>
      </c>
      <c r="C7" s="34" t="s">
        <v>184</v>
      </c>
      <c r="D7" s="533"/>
      <c r="E7" s="34" t="s">
        <v>171</v>
      </c>
      <c r="F7" s="34" t="s">
        <v>184</v>
      </c>
      <c r="G7" s="533"/>
      <c r="H7" s="34" t="s">
        <v>171</v>
      </c>
      <c r="I7" s="34" t="s">
        <v>184</v>
      </c>
      <c r="J7" s="533"/>
    </row>
    <row r="8" spans="1:10" ht="30" customHeight="1" thickBot="1" thickTop="1">
      <c r="A8" s="126" t="s">
        <v>16</v>
      </c>
      <c r="B8" s="35">
        <v>2</v>
      </c>
      <c r="C8" s="35">
        <v>1</v>
      </c>
      <c r="D8" s="36">
        <f>(C8-B8)/B8</f>
        <v>-0.5</v>
      </c>
      <c r="E8" s="35">
        <v>0</v>
      </c>
      <c r="F8" s="35">
        <v>0</v>
      </c>
      <c r="G8" s="36">
        <v>0</v>
      </c>
      <c r="H8" s="35">
        <v>1</v>
      </c>
      <c r="I8" s="35">
        <v>1</v>
      </c>
      <c r="J8" s="37">
        <f>(I8-H8)/H8</f>
        <v>0</v>
      </c>
    </row>
    <row r="9" spans="1:10" ht="30" customHeight="1" thickBot="1" thickTop="1">
      <c r="A9" s="126" t="s">
        <v>17</v>
      </c>
      <c r="B9" s="14">
        <v>10</v>
      </c>
      <c r="C9" s="14">
        <v>13</v>
      </c>
      <c r="D9" s="36">
        <f aca="true" t="shared" si="0" ref="D9:D20">(C9-B9)/B9</f>
        <v>0.3</v>
      </c>
      <c r="E9" s="14">
        <v>2</v>
      </c>
      <c r="F9" s="14">
        <v>0</v>
      </c>
      <c r="G9" s="36">
        <f aca="true" t="shared" si="1" ref="G9:G21">(F9-E9)/E9</f>
        <v>-1</v>
      </c>
      <c r="H9" s="14">
        <v>7</v>
      </c>
      <c r="I9" s="14">
        <v>11</v>
      </c>
      <c r="J9" s="37">
        <f aca="true" t="shared" si="2" ref="J9:J21">(I9-H9)/H9</f>
        <v>0.5714285714285714</v>
      </c>
    </row>
    <row r="10" spans="1:10" ht="30" customHeight="1" thickBot="1" thickTop="1">
      <c r="A10" s="126" t="s">
        <v>18</v>
      </c>
      <c r="B10" s="14">
        <v>51</v>
      </c>
      <c r="C10" s="14">
        <v>61</v>
      </c>
      <c r="D10" s="36">
        <f t="shared" si="0"/>
        <v>0.19607843137254902</v>
      </c>
      <c r="E10" s="14">
        <v>5</v>
      </c>
      <c r="F10" s="14">
        <v>3</v>
      </c>
      <c r="G10" s="36">
        <f t="shared" si="1"/>
        <v>-0.4</v>
      </c>
      <c r="H10" s="14">
        <v>46</v>
      </c>
      <c r="I10" s="14">
        <v>59</v>
      </c>
      <c r="J10" s="37">
        <f t="shared" si="2"/>
        <v>0.2826086956521739</v>
      </c>
    </row>
    <row r="11" spans="1:10" ht="30" customHeight="1" thickBot="1" thickTop="1">
      <c r="A11" s="126" t="s">
        <v>19</v>
      </c>
      <c r="B11" s="14">
        <v>30</v>
      </c>
      <c r="C11" s="14">
        <v>27</v>
      </c>
      <c r="D11" s="36">
        <f t="shared" si="0"/>
        <v>-0.1</v>
      </c>
      <c r="E11" s="14">
        <v>3</v>
      </c>
      <c r="F11" s="14">
        <v>3</v>
      </c>
      <c r="G11" s="36">
        <f t="shared" si="1"/>
        <v>0</v>
      </c>
      <c r="H11" s="14">
        <v>42</v>
      </c>
      <c r="I11" s="14">
        <v>25</v>
      </c>
      <c r="J11" s="37">
        <f t="shared" si="2"/>
        <v>-0.40476190476190477</v>
      </c>
    </row>
    <row r="12" spans="1:10" ht="30" customHeight="1" thickBot="1" thickTop="1">
      <c r="A12" s="126" t="s">
        <v>25</v>
      </c>
      <c r="B12" s="14">
        <v>156</v>
      </c>
      <c r="C12" s="14">
        <v>171</v>
      </c>
      <c r="D12" s="36">
        <f t="shared" si="0"/>
        <v>0.09615384615384616</v>
      </c>
      <c r="E12" s="14">
        <v>3</v>
      </c>
      <c r="F12" s="14">
        <v>1</v>
      </c>
      <c r="G12" s="36">
        <f t="shared" si="1"/>
        <v>-0.6666666666666666</v>
      </c>
      <c r="H12" s="14">
        <v>17</v>
      </c>
      <c r="I12" s="14">
        <v>17</v>
      </c>
      <c r="J12" s="37">
        <f t="shared" si="2"/>
        <v>0</v>
      </c>
    </row>
    <row r="13" spans="1:10" ht="30" customHeight="1" thickBot="1" thickTop="1">
      <c r="A13" s="126" t="s">
        <v>0</v>
      </c>
      <c r="B13" s="14">
        <v>0</v>
      </c>
      <c r="C13" s="14">
        <v>2</v>
      </c>
      <c r="D13" s="36">
        <v>1</v>
      </c>
      <c r="E13" s="14">
        <v>0</v>
      </c>
      <c r="F13" s="14">
        <v>0</v>
      </c>
      <c r="G13" s="36">
        <v>0</v>
      </c>
      <c r="H13" s="14">
        <v>0</v>
      </c>
      <c r="I13" s="14">
        <v>1</v>
      </c>
      <c r="J13" s="37">
        <v>1</v>
      </c>
    </row>
    <row r="14" spans="1:10" ht="30" customHeight="1" thickBot="1" thickTop="1">
      <c r="A14" s="126" t="s">
        <v>20</v>
      </c>
      <c r="B14" s="14">
        <v>16</v>
      </c>
      <c r="C14" s="14">
        <v>2</v>
      </c>
      <c r="D14" s="36">
        <f t="shared" si="0"/>
        <v>-0.875</v>
      </c>
      <c r="E14" s="14">
        <v>1</v>
      </c>
      <c r="F14" s="14">
        <v>1</v>
      </c>
      <c r="G14" s="36">
        <f t="shared" si="1"/>
        <v>0</v>
      </c>
      <c r="H14" s="14">
        <v>13</v>
      </c>
      <c r="I14" s="14">
        <v>5</v>
      </c>
      <c r="J14" s="37">
        <f t="shared" si="2"/>
        <v>-0.6153846153846154</v>
      </c>
    </row>
    <row r="15" spans="1:10" ht="30" customHeight="1" thickBot="1" thickTop="1">
      <c r="A15" s="126" t="s">
        <v>21</v>
      </c>
      <c r="B15" s="14">
        <v>0</v>
      </c>
      <c r="C15" s="14">
        <v>4</v>
      </c>
      <c r="D15" s="36">
        <v>1</v>
      </c>
      <c r="E15" s="14">
        <v>0</v>
      </c>
      <c r="F15" s="14">
        <v>0</v>
      </c>
      <c r="G15" s="36">
        <v>0</v>
      </c>
      <c r="H15" s="14">
        <v>0</v>
      </c>
      <c r="I15" s="14">
        <v>0</v>
      </c>
      <c r="J15" s="37">
        <v>0</v>
      </c>
    </row>
    <row r="16" spans="1:10" ht="30" customHeight="1" thickBot="1" thickTop="1">
      <c r="A16" s="126" t="s">
        <v>30</v>
      </c>
      <c r="B16" s="14">
        <v>68</v>
      </c>
      <c r="C16" s="14">
        <v>73</v>
      </c>
      <c r="D16" s="36">
        <f t="shared" si="0"/>
        <v>0.07352941176470588</v>
      </c>
      <c r="E16" s="14">
        <v>14</v>
      </c>
      <c r="F16" s="14">
        <v>16</v>
      </c>
      <c r="G16" s="36">
        <f t="shared" si="1"/>
        <v>0.14285714285714285</v>
      </c>
      <c r="H16" s="14">
        <v>48</v>
      </c>
      <c r="I16" s="14">
        <v>51</v>
      </c>
      <c r="J16" s="37">
        <f t="shared" si="2"/>
        <v>0.0625</v>
      </c>
    </row>
    <row r="17" spans="1:10" ht="30" customHeight="1" thickBot="1" thickTop="1">
      <c r="A17" s="126" t="s">
        <v>22</v>
      </c>
      <c r="B17" s="14">
        <v>22</v>
      </c>
      <c r="C17" s="14">
        <v>30</v>
      </c>
      <c r="D17" s="36">
        <f t="shared" si="0"/>
        <v>0.36363636363636365</v>
      </c>
      <c r="E17" s="14">
        <v>0</v>
      </c>
      <c r="F17" s="14">
        <v>0</v>
      </c>
      <c r="G17" s="36">
        <v>0</v>
      </c>
      <c r="H17" s="14">
        <v>18</v>
      </c>
      <c r="I17" s="14">
        <v>27</v>
      </c>
      <c r="J17" s="37">
        <f t="shared" si="2"/>
        <v>0.5</v>
      </c>
    </row>
    <row r="18" spans="1:10" ht="30" customHeight="1" thickBot="1" thickTop="1">
      <c r="A18" s="126" t="s">
        <v>23</v>
      </c>
      <c r="B18" s="14">
        <v>14</v>
      </c>
      <c r="C18" s="14">
        <v>3</v>
      </c>
      <c r="D18" s="36">
        <f t="shared" si="0"/>
        <v>-0.7857142857142857</v>
      </c>
      <c r="E18" s="14">
        <v>2</v>
      </c>
      <c r="F18" s="14">
        <v>0</v>
      </c>
      <c r="G18" s="36">
        <f t="shared" si="1"/>
        <v>-1</v>
      </c>
      <c r="H18" s="14">
        <v>11</v>
      </c>
      <c r="I18" s="14">
        <v>3</v>
      </c>
      <c r="J18" s="37">
        <f t="shared" si="2"/>
        <v>-0.7272727272727273</v>
      </c>
    </row>
    <row r="19" spans="1:10" ht="30" customHeight="1" thickBot="1" thickTop="1">
      <c r="A19" s="126" t="s">
        <v>24</v>
      </c>
      <c r="B19" s="14">
        <v>39</v>
      </c>
      <c r="C19" s="14">
        <v>30</v>
      </c>
      <c r="D19" s="36">
        <f t="shared" si="0"/>
        <v>-0.23076923076923078</v>
      </c>
      <c r="E19" s="14">
        <v>3</v>
      </c>
      <c r="F19" s="14">
        <v>0</v>
      </c>
      <c r="G19" s="36">
        <f t="shared" si="1"/>
        <v>-1</v>
      </c>
      <c r="H19" s="14">
        <v>32</v>
      </c>
      <c r="I19" s="14">
        <v>24</v>
      </c>
      <c r="J19" s="37">
        <f t="shared" si="2"/>
        <v>-0.25</v>
      </c>
    </row>
    <row r="20" spans="1:10" ht="30" customHeight="1" thickBot="1" thickTop="1">
      <c r="A20" s="134" t="s">
        <v>1</v>
      </c>
      <c r="B20" s="14">
        <v>5</v>
      </c>
      <c r="C20" s="14">
        <v>2</v>
      </c>
      <c r="D20" s="36">
        <f t="shared" si="0"/>
        <v>-0.6</v>
      </c>
      <c r="E20" s="15">
        <v>1</v>
      </c>
      <c r="F20" s="15">
        <v>0</v>
      </c>
      <c r="G20" s="36">
        <f t="shared" si="1"/>
        <v>-1</v>
      </c>
      <c r="H20" s="15">
        <v>0</v>
      </c>
      <c r="I20" s="15">
        <v>1</v>
      </c>
      <c r="J20" s="37">
        <v>1</v>
      </c>
    </row>
    <row r="21" spans="1:10" ht="22.5" customHeight="1" thickBot="1" thickTop="1">
      <c r="A21" s="38" t="s">
        <v>2</v>
      </c>
      <c r="B21" s="39">
        <f>SUM(B8:B20)</f>
        <v>413</v>
      </c>
      <c r="C21" s="39">
        <f>SUM(C8:C20)</f>
        <v>419</v>
      </c>
      <c r="D21" s="36">
        <f>(C21-B21)/B21</f>
        <v>0.014527845036319613</v>
      </c>
      <c r="E21" s="39">
        <f>SUM(E8:E20)</f>
        <v>34</v>
      </c>
      <c r="F21" s="39">
        <f>SUM(F8:F20)</f>
        <v>24</v>
      </c>
      <c r="G21" s="36">
        <f t="shared" si="1"/>
        <v>-0.29411764705882354</v>
      </c>
      <c r="H21" s="39">
        <f>SUM(H8:H20)</f>
        <v>235</v>
      </c>
      <c r="I21" s="39">
        <f>SUM(I8:I20)</f>
        <v>225</v>
      </c>
      <c r="J21" s="37">
        <f t="shared" si="2"/>
        <v>-0.0425531914893617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B3" sqref="B3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55" t="s">
        <v>207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2:12" ht="36.75" customHeight="1" thickBot="1">
      <c r="B2" s="105" t="s">
        <v>125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73.5" customHeight="1" thickBot="1" thickTop="1">
      <c r="B3" s="145" t="s">
        <v>216</v>
      </c>
      <c r="C3" s="146" t="s">
        <v>89</v>
      </c>
      <c r="D3" s="147" t="s">
        <v>113</v>
      </c>
      <c r="E3" s="148" t="s">
        <v>110</v>
      </c>
      <c r="F3" s="148" t="s">
        <v>114</v>
      </c>
      <c r="G3" s="148" t="s">
        <v>154</v>
      </c>
      <c r="H3" s="148" t="s">
        <v>155</v>
      </c>
      <c r="I3" s="148" t="s">
        <v>156</v>
      </c>
      <c r="J3" s="149" t="s">
        <v>157</v>
      </c>
      <c r="K3" s="149" t="s">
        <v>158</v>
      </c>
      <c r="L3" s="150" t="s">
        <v>2</v>
      </c>
    </row>
    <row r="4" spans="2:12" ht="25.5" customHeight="1" thickBot="1" thickTop="1">
      <c r="B4" s="539" t="s">
        <v>76</v>
      </c>
      <c r="C4" s="540"/>
      <c r="D4" s="52">
        <v>0</v>
      </c>
      <c r="E4" s="53">
        <v>1</v>
      </c>
      <c r="F4" s="53">
        <v>0</v>
      </c>
      <c r="G4" s="53">
        <v>0</v>
      </c>
      <c r="H4" s="53">
        <v>0</v>
      </c>
      <c r="I4" s="53">
        <v>0</v>
      </c>
      <c r="J4" s="76">
        <v>0</v>
      </c>
      <c r="K4" s="77">
        <v>0</v>
      </c>
      <c r="L4" s="141">
        <f>SUM(D4:K4)</f>
        <v>1</v>
      </c>
    </row>
    <row r="5" spans="2:12" ht="25.5" customHeight="1" thickBot="1">
      <c r="B5" s="537" t="s">
        <v>120</v>
      </c>
      <c r="C5" s="538"/>
      <c r="D5" s="54">
        <v>10</v>
      </c>
      <c r="E5" s="55">
        <v>1</v>
      </c>
      <c r="F5" s="55">
        <v>0</v>
      </c>
      <c r="G5" s="55">
        <v>1</v>
      </c>
      <c r="H5" s="55">
        <v>1</v>
      </c>
      <c r="I5" s="55">
        <v>0</v>
      </c>
      <c r="J5" s="76">
        <v>0</v>
      </c>
      <c r="K5" s="77">
        <v>0</v>
      </c>
      <c r="L5" s="141">
        <f aca="true" t="shared" si="0" ref="L5:L17">SUM(D5:K5)</f>
        <v>13</v>
      </c>
    </row>
    <row r="6" spans="2:12" ht="25.5" customHeight="1" thickBot="1">
      <c r="B6" s="537" t="s">
        <v>121</v>
      </c>
      <c r="C6" s="538"/>
      <c r="D6" s="54">
        <v>45</v>
      </c>
      <c r="E6" s="55">
        <v>3</v>
      </c>
      <c r="F6" s="55">
        <v>9</v>
      </c>
      <c r="G6" s="55">
        <v>2</v>
      </c>
      <c r="H6" s="55">
        <v>2</v>
      </c>
      <c r="I6" s="55">
        <v>0</v>
      </c>
      <c r="J6" s="76">
        <v>0</v>
      </c>
      <c r="K6" s="77">
        <v>0</v>
      </c>
      <c r="L6" s="141">
        <f t="shared" si="0"/>
        <v>61</v>
      </c>
    </row>
    <row r="7" spans="2:12" ht="25.5" customHeight="1" thickBot="1">
      <c r="B7" s="537" t="s">
        <v>79</v>
      </c>
      <c r="C7" s="538"/>
      <c r="D7" s="54">
        <v>1</v>
      </c>
      <c r="E7" s="55">
        <v>9</v>
      </c>
      <c r="F7" s="55">
        <v>4</v>
      </c>
      <c r="G7" s="55">
        <v>9</v>
      </c>
      <c r="H7" s="55">
        <v>3</v>
      </c>
      <c r="I7" s="55">
        <v>1</v>
      </c>
      <c r="J7" s="76">
        <v>0</v>
      </c>
      <c r="K7" s="77">
        <v>0</v>
      </c>
      <c r="L7" s="141">
        <f t="shared" si="0"/>
        <v>27</v>
      </c>
    </row>
    <row r="8" spans="2:12" ht="25.5" customHeight="1" thickBot="1">
      <c r="B8" s="537" t="s">
        <v>122</v>
      </c>
      <c r="C8" s="538"/>
      <c r="D8" s="54">
        <v>76</v>
      </c>
      <c r="E8" s="55">
        <v>10</v>
      </c>
      <c r="F8" s="55">
        <v>52</v>
      </c>
      <c r="G8" s="55">
        <v>15</v>
      </c>
      <c r="H8" s="55">
        <v>14</v>
      </c>
      <c r="I8" s="55">
        <v>4</v>
      </c>
      <c r="J8" s="76">
        <v>0</v>
      </c>
      <c r="K8" s="77">
        <v>0</v>
      </c>
      <c r="L8" s="141">
        <f t="shared" si="0"/>
        <v>171</v>
      </c>
    </row>
    <row r="9" spans="2:12" ht="25.5" customHeight="1" thickBot="1">
      <c r="B9" s="537" t="s">
        <v>81</v>
      </c>
      <c r="C9" s="538"/>
      <c r="D9" s="54">
        <v>0</v>
      </c>
      <c r="E9" s="55">
        <v>1</v>
      </c>
      <c r="F9" s="55">
        <v>0</v>
      </c>
      <c r="G9" s="55">
        <v>1</v>
      </c>
      <c r="H9" s="55">
        <v>0</v>
      </c>
      <c r="I9" s="55">
        <v>0</v>
      </c>
      <c r="J9" s="76">
        <v>0</v>
      </c>
      <c r="K9" s="77">
        <v>0</v>
      </c>
      <c r="L9" s="141">
        <f t="shared" si="0"/>
        <v>2</v>
      </c>
    </row>
    <row r="10" spans="2:12" ht="25.5" customHeight="1" thickBot="1">
      <c r="B10" s="537" t="s">
        <v>123</v>
      </c>
      <c r="C10" s="538"/>
      <c r="D10" s="54">
        <v>2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76">
        <v>0</v>
      </c>
      <c r="K10" s="77">
        <v>0</v>
      </c>
      <c r="L10" s="141">
        <f t="shared" si="0"/>
        <v>2</v>
      </c>
    </row>
    <row r="11" spans="2:12" ht="25.5" customHeight="1" thickBot="1">
      <c r="B11" s="537" t="s">
        <v>83</v>
      </c>
      <c r="C11" s="538"/>
      <c r="D11" s="54">
        <v>2</v>
      </c>
      <c r="E11" s="55">
        <v>0</v>
      </c>
      <c r="F11" s="55">
        <v>0</v>
      </c>
      <c r="G11" s="55">
        <v>0</v>
      </c>
      <c r="H11" s="55">
        <v>1</v>
      </c>
      <c r="I11" s="55">
        <v>0</v>
      </c>
      <c r="J11" s="76">
        <v>1</v>
      </c>
      <c r="K11" s="77">
        <v>0</v>
      </c>
      <c r="L11" s="141">
        <f t="shared" si="0"/>
        <v>4</v>
      </c>
    </row>
    <row r="12" spans="2:12" ht="25.5" customHeight="1" thickBot="1">
      <c r="B12" s="537" t="s">
        <v>30</v>
      </c>
      <c r="C12" s="538"/>
      <c r="D12" s="54">
        <v>56</v>
      </c>
      <c r="E12" s="55">
        <v>3</v>
      </c>
      <c r="F12" s="55">
        <v>4</v>
      </c>
      <c r="G12" s="55">
        <v>8</v>
      </c>
      <c r="H12" s="55">
        <v>2</v>
      </c>
      <c r="I12" s="55">
        <v>0</v>
      </c>
      <c r="J12" s="76">
        <v>0</v>
      </c>
      <c r="K12" s="77">
        <v>0</v>
      </c>
      <c r="L12" s="141">
        <f t="shared" si="0"/>
        <v>73</v>
      </c>
    </row>
    <row r="13" spans="2:12" ht="25.5" customHeight="1" thickBot="1">
      <c r="B13" s="537" t="s">
        <v>84</v>
      </c>
      <c r="C13" s="538"/>
      <c r="D13" s="54">
        <v>12</v>
      </c>
      <c r="E13" s="55">
        <v>7</v>
      </c>
      <c r="F13" s="55">
        <v>4</v>
      </c>
      <c r="G13" s="55">
        <v>1</v>
      </c>
      <c r="H13" s="55">
        <v>0</v>
      </c>
      <c r="I13" s="55">
        <v>6</v>
      </c>
      <c r="J13" s="76">
        <v>0</v>
      </c>
      <c r="K13" s="77">
        <v>0</v>
      </c>
      <c r="L13" s="141">
        <f t="shared" si="0"/>
        <v>30</v>
      </c>
    </row>
    <row r="14" spans="2:12" ht="25.5" customHeight="1" thickBot="1">
      <c r="B14" s="537" t="s">
        <v>85</v>
      </c>
      <c r="C14" s="538"/>
      <c r="D14" s="54">
        <v>0</v>
      </c>
      <c r="E14" s="55">
        <v>0</v>
      </c>
      <c r="F14" s="55">
        <v>1</v>
      </c>
      <c r="G14" s="55">
        <v>0</v>
      </c>
      <c r="H14" s="55">
        <v>2</v>
      </c>
      <c r="I14" s="55">
        <v>0</v>
      </c>
      <c r="J14" s="76">
        <v>0</v>
      </c>
      <c r="K14" s="77">
        <v>0</v>
      </c>
      <c r="L14" s="141">
        <f t="shared" si="0"/>
        <v>3</v>
      </c>
    </row>
    <row r="15" spans="2:12" ht="25.5" customHeight="1" thickBot="1">
      <c r="B15" s="537" t="s">
        <v>86</v>
      </c>
      <c r="C15" s="538"/>
      <c r="D15" s="54">
        <v>11</v>
      </c>
      <c r="E15" s="55">
        <v>8</v>
      </c>
      <c r="F15" s="55">
        <v>8</v>
      </c>
      <c r="G15" s="55">
        <v>2</v>
      </c>
      <c r="H15" s="55">
        <v>0</v>
      </c>
      <c r="I15" s="55">
        <v>1</v>
      </c>
      <c r="J15" s="76">
        <v>0</v>
      </c>
      <c r="K15" s="77">
        <v>0</v>
      </c>
      <c r="L15" s="141">
        <f t="shared" si="0"/>
        <v>30</v>
      </c>
    </row>
    <row r="16" spans="2:12" ht="25.5" customHeight="1" thickBot="1">
      <c r="B16" s="537" t="s">
        <v>124</v>
      </c>
      <c r="C16" s="538"/>
      <c r="D16" s="54">
        <v>0</v>
      </c>
      <c r="E16" s="55">
        <v>2</v>
      </c>
      <c r="F16" s="55">
        <v>0</v>
      </c>
      <c r="G16" s="55">
        <v>0</v>
      </c>
      <c r="H16" s="55">
        <v>0</v>
      </c>
      <c r="I16" s="55">
        <v>0</v>
      </c>
      <c r="J16" s="76">
        <v>0</v>
      </c>
      <c r="K16" s="77">
        <v>0</v>
      </c>
      <c r="L16" s="141">
        <f t="shared" si="0"/>
        <v>2</v>
      </c>
    </row>
    <row r="17" spans="2:12" ht="25.5" customHeight="1" thickBot="1" thickTop="1">
      <c r="B17" s="535" t="s">
        <v>2</v>
      </c>
      <c r="C17" s="536"/>
      <c r="D17" s="142">
        <f aca="true" t="shared" si="1" ref="D17:I17">SUM(D4:D16)</f>
        <v>215</v>
      </c>
      <c r="E17" s="142">
        <f t="shared" si="1"/>
        <v>45</v>
      </c>
      <c r="F17" s="142">
        <f t="shared" si="1"/>
        <v>82</v>
      </c>
      <c r="G17" s="142">
        <f t="shared" si="1"/>
        <v>39</v>
      </c>
      <c r="H17" s="142">
        <f t="shared" si="1"/>
        <v>25</v>
      </c>
      <c r="I17" s="142">
        <f t="shared" si="1"/>
        <v>12</v>
      </c>
      <c r="J17" s="151">
        <f>SUM(J4:J16)</f>
        <v>1</v>
      </c>
      <c r="K17" s="152">
        <f>SUM(K4:K16)</f>
        <v>0</v>
      </c>
      <c r="L17" s="141">
        <f t="shared" si="0"/>
        <v>419</v>
      </c>
    </row>
    <row r="18" spans="2:3" ht="13.5" thickTop="1">
      <c r="B18" s="342"/>
      <c r="C18" s="342"/>
    </row>
  </sheetData>
  <mergeCells count="16">
    <mergeCell ref="B1:L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B3" sqref="B3"/>
    </sheetView>
  </sheetViews>
  <sheetFormatPr defaultColWidth="9.140625" defaultRowHeight="12.75"/>
  <cols>
    <col min="4" max="13" width="10.7109375" style="0" customWidth="1"/>
  </cols>
  <sheetData>
    <row r="1" spans="2:13" ht="23.25">
      <c r="B1" s="355" t="s">
        <v>206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173"/>
    </row>
    <row r="2" ht="14.25" customHeight="1" thickBot="1">
      <c r="B2" s="3" t="s">
        <v>119</v>
      </c>
    </row>
    <row r="3" spans="2:12" ht="73.5" customHeight="1" thickBot="1" thickTop="1">
      <c r="B3" s="135" t="s">
        <v>216</v>
      </c>
      <c r="C3" s="136" t="s">
        <v>35</v>
      </c>
      <c r="D3" s="137" t="s">
        <v>110</v>
      </c>
      <c r="E3" s="137" t="s">
        <v>111</v>
      </c>
      <c r="F3" s="138" t="s">
        <v>159</v>
      </c>
      <c r="G3" s="138" t="s">
        <v>113</v>
      </c>
      <c r="H3" s="138" t="s">
        <v>114</v>
      </c>
      <c r="I3" s="138" t="s">
        <v>115</v>
      </c>
      <c r="J3" s="143" t="s">
        <v>160</v>
      </c>
      <c r="K3" s="138" t="s">
        <v>155</v>
      </c>
      <c r="L3" s="140" t="s">
        <v>2</v>
      </c>
    </row>
    <row r="4" spans="2:12" ht="25.5" customHeight="1" thickTop="1">
      <c r="B4" s="541" t="s">
        <v>76</v>
      </c>
      <c r="C4" s="542"/>
      <c r="D4" s="52">
        <v>1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141">
        <f aca="true" t="shared" si="0" ref="L4:L16">SUM(D4:K4)</f>
        <v>1</v>
      </c>
    </row>
    <row r="5" spans="2:12" ht="25.5" customHeight="1">
      <c r="B5" s="543" t="s">
        <v>120</v>
      </c>
      <c r="C5" s="544"/>
      <c r="D5" s="54">
        <v>1</v>
      </c>
      <c r="E5" s="55">
        <v>0</v>
      </c>
      <c r="F5" s="55">
        <v>0</v>
      </c>
      <c r="G5" s="55">
        <v>10</v>
      </c>
      <c r="H5" s="55">
        <v>1</v>
      </c>
      <c r="I5" s="55">
        <v>0</v>
      </c>
      <c r="J5" s="55">
        <v>0</v>
      </c>
      <c r="K5" s="55">
        <v>1</v>
      </c>
      <c r="L5" s="141">
        <f t="shared" si="0"/>
        <v>13</v>
      </c>
    </row>
    <row r="6" spans="2:12" ht="25.5" customHeight="1">
      <c r="B6" s="543" t="s">
        <v>121</v>
      </c>
      <c r="C6" s="544"/>
      <c r="D6" s="54">
        <v>4</v>
      </c>
      <c r="E6" s="55">
        <v>1</v>
      </c>
      <c r="F6" s="55">
        <v>0</v>
      </c>
      <c r="G6" s="55">
        <v>42</v>
      </c>
      <c r="H6" s="55">
        <v>9</v>
      </c>
      <c r="I6" s="55">
        <v>2</v>
      </c>
      <c r="J6" s="55">
        <v>2</v>
      </c>
      <c r="K6" s="55">
        <v>1</v>
      </c>
      <c r="L6" s="141">
        <f t="shared" si="0"/>
        <v>61</v>
      </c>
    </row>
    <row r="7" spans="2:12" ht="25.5" customHeight="1">
      <c r="B7" s="543" t="s">
        <v>79</v>
      </c>
      <c r="C7" s="544"/>
      <c r="D7" s="54">
        <v>11</v>
      </c>
      <c r="E7" s="55">
        <v>1</v>
      </c>
      <c r="F7" s="55">
        <v>5</v>
      </c>
      <c r="G7" s="55">
        <v>0</v>
      </c>
      <c r="H7" s="55">
        <v>7</v>
      </c>
      <c r="I7" s="55">
        <v>2</v>
      </c>
      <c r="J7" s="55">
        <v>1</v>
      </c>
      <c r="K7" s="55">
        <v>0</v>
      </c>
      <c r="L7" s="141">
        <f t="shared" si="0"/>
        <v>27</v>
      </c>
    </row>
    <row r="8" spans="2:12" ht="25.5" customHeight="1">
      <c r="B8" s="543" t="s">
        <v>122</v>
      </c>
      <c r="C8" s="544"/>
      <c r="D8" s="54">
        <v>16</v>
      </c>
      <c r="E8" s="55">
        <v>1</v>
      </c>
      <c r="F8" s="55">
        <v>8</v>
      </c>
      <c r="G8" s="55">
        <v>72</v>
      </c>
      <c r="H8" s="55">
        <v>54</v>
      </c>
      <c r="I8" s="55">
        <v>13</v>
      </c>
      <c r="J8" s="55">
        <v>5</v>
      </c>
      <c r="K8" s="55">
        <v>2</v>
      </c>
      <c r="L8" s="141">
        <f t="shared" si="0"/>
        <v>171</v>
      </c>
    </row>
    <row r="9" spans="2:12" ht="25.5" customHeight="1">
      <c r="B9" s="543" t="s">
        <v>81</v>
      </c>
      <c r="C9" s="544"/>
      <c r="D9" s="54">
        <v>1</v>
      </c>
      <c r="E9" s="55">
        <v>0</v>
      </c>
      <c r="F9" s="55">
        <v>0</v>
      </c>
      <c r="G9" s="55">
        <v>0</v>
      </c>
      <c r="H9" s="55">
        <v>1</v>
      </c>
      <c r="I9" s="55">
        <v>0</v>
      </c>
      <c r="J9" s="55">
        <v>0</v>
      </c>
      <c r="K9" s="55">
        <v>0</v>
      </c>
      <c r="L9" s="141">
        <f t="shared" si="0"/>
        <v>2</v>
      </c>
    </row>
    <row r="10" spans="2:12" ht="25.5" customHeight="1">
      <c r="B10" s="543" t="s">
        <v>123</v>
      </c>
      <c r="C10" s="544"/>
      <c r="D10" s="54">
        <v>0</v>
      </c>
      <c r="E10" s="55">
        <v>0</v>
      </c>
      <c r="F10" s="55">
        <v>0</v>
      </c>
      <c r="G10" s="55">
        <v>1</v>
      </c>
      <c r="H10" s="55">
        <v>0</v>
      </c>
      <c r="I10" s="55">
        <v>0</v>
      </c>
      <c r="J10" s="55">
        <v>1</v>
      </c>
      <c r="K10" s="55">
        <v>0</v>
      </c>
      <c r="L10" s="141">
        <f t="shared" si="0"/>
        <v>2</v>
      </c>
    </row>
    <row r="11" spans="2:12" ht="25.5" customHeight="1">
      <c r="B11" s="543" t="s">
        <v>83</v>
      </c>
      <c r="C11" s="544"/>
      <c r="D11" s="54">
        <v>0</v>
      </c>
      <c r="E11" s="55">
        <v>0</v>
      </c>
      <c r="F11" s="55">
        <v>0</v>
      </c>
      <c r="G11" s="55">
        <v>2</v>
      </c>
      <c r="H11" s="55">
        <v>0</v>
      </c>
      <c r="I11" s="55">
        <v>0</v>
      </c>
      <c r="J11" s="55">
        <v>0</v>
      </c>
      <c r="K11" s="55">
        <v>2</v>
      </c>
      <c r="L11" s="141">
        <f t="shared" si="0"/>
        <v>4</v>
      </c>
    </row>
    <row r="12" spans="2:12" ht="25.5" customHeight="1">
      <c r="B12" s="543" t="s">
        <v>30</v>
      </c>
      <c r="C12" s="544"/>
      <c r="D12" s="54">
        <v>1</v>
      </c>
      <c r="E12" s="55">
        <v>1</v>
      </c>
      <c r="F12" s="55">
        <v>2</v>
      </c>
      <c r="G12" s="55">
        <v>36</v>
      </c>
      <c r="H12" s="55">
        <v>3</v>
      </c>
      <c r="I12" s="55">
        <v>0</v>
      </c>
      <c r="J12" s="55">
        <v>29</v>
      </c>
      <c r="K12" s="55">
        <v>1</v>
      </c>
      <c r="L12" s="141">
        <f t="shared" si="0"/>
        <v>73</v>
      </c>
    </row>
    <row r="13" spans="2:12" ht="25.5" customHeight="1">
      <c r="B13" s="543" t="s">
        <v>84</v>
      </c>
      <c r="C13" s="544"/>
      <c r="D13" s="54">
        <v>11</v>
      </c>
      <c r="E13" s="55">
        <v>2</v>
      </c>
      <c r="F13" s="55">
        <v>1</v>
      </c>
      <c r="G13" s="55">
        <v>9</v>
      </c>
      <c r="H13" s="55">
        <v>6</v>
      </c>
      <c r="I13" s="55">
        <v>0</v>
      </c>
      <c r="J13" s="55">
        <v>1</v>
      </c>
      <c r="K13" s="55">
        <v>0</v>
      </c>
      <c r="L13" s="141">
        <f t="shared" si="0"/>
        <v>30</v>
      </c>
    </row>
    <row r="14" spans="2:12" ht="25.5" customHeight="1">
      <c r="B14" s="543" t="s">
        <v>85</v>
      </c>
      <c r="C14" s="544"/>
      <c r="D14" s="54">
        <v>0</v>
      </c>
      <c r="E14" s="55">
        <v>0</v>
      </c>
      <c r="F14" s="55">
        <v>2</v>
      </c>
      <c r="G14" s="55">
        <v>0</v>
      </c>
      <c r="H14" s="55">
        <v>1</v>
      </c>
      <c r="I14" s="55">
        <v>0</v>
      </c>
      <c r="J14" s="55">
        <v>0</v>
      </c>
      <c r="K14" s="55">
        <v>0</v>
      </c>
      <c r="L14" s="141">
        <f t="shared" si="0"/>
        <v>3</v>
      </c>
    </row>
    <row r="15" spans="2:12" ht="25.5" customHeight="1">
      <c r="B15" s="543" t="s">
        <v>86</v>
      </c>
      <c r="C15" s="544"/>
      <c r="D15" s="54">
        <v>8</v>
      </c>
      <c r="E15" s="55">
        <v>0</v>
      </c>
      <c r="F15" s="55">
        <v>0</v>
      </c>
      <c r="G15" s="55">
        <v>9</v>
      </c>
      <c r="H15" s="55">
        <v>11</v>
      </c>
      <c r="I15" s="55">
        <v>0</v>
      </c>
      <c r="J15" s="55">
        <v>2</v>
      </c>
      <c r="K15" s="55">
        <v>0</v>
      </c>
      <c r="L15" s="141">
        <f t="shared" si="0"/>
        <v>30</v>
      </c>
    </row>
    <row r="16" spans="2:12" ht="25.5" customHeight="1" thickBot="1">
      <c r="B16" s="543" t="s">
        <v>124</v>
      </c>
      <c r="C16" s="544"/>
      <c r="D16" s="54">
        <v>2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141">
        <f t="shared" si="0"/>
        <v>2</v>
      </c>
    </row>
    <row r="17" spans="2:12" ht="25.5" customHeight="1" thickBot="1" thickTop="1">
      <c r="B17" s="545" t="s">
        <v>2</v>
      </c>
      <c r="C17" s="546"/>
      <c r="D17" s="142">
        <f aca="true" t="shared" si="1" ref="D17:L17">SUM(D4:D16)</f>
        <v>56</v>
      </c>
      <c r="E17" s="142">
        <f t="shared" si="1"/>
        <v>6</v>
      </c>
      <c r="F17" s="142">
        <f t="shared" si="1"/>
        <v>18</v>
      </c>
      <c r="G17" s="142">
        <f t="shared" si="1"/>
        <v>181</v>
      </c>
      <c r="H17" s="142">
        <f t="shared" si="1"/>
        <v>93</v>
      </c>
      <c r="I17" s="142">
        <f>SUM(I4:I16)</f>
        <v>17</v>
      </c>
      <c r="J17" s="142">
        <f>SUM(J4:J16)</f>
        <v>41</v>
      </c>
      <c r="K17" s="142">
        <f>SUM(K4:K16)</f>
        <v>7</v>
      </c>
      <c r="L17" s="144">
        <f t="shared" si="1"/>
        <v>419</v>
      </c>
    </row>
    <row r="18" spans="2:3" ht="13.5" thickTop="1">
      <c r="B18" s="342"/>
      <c r="C18" s="342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4:C4"/>
    <mergeCell ref="B5:C5"/>
    <mergeCell ref="B6:C6"/>
    <mergeCell ref="B1:L1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B1" sqref="B1:K1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34" t="s">
        <v>205</v>
      </c>
      <c r="C1" s="334"/>
      <c r="D1" s="334"/>
      <c r="E1" s="334"/>
      <c r="F1" s="334"/>
      <c r="G1" s="334"/>
      <c r="H1" s="334"/>
      <c r="I1" s="334"/>
      <c r="J1" s="334"/>
      <c r="K1" s="334"/>
    </row>
    <row r="2" ht="14.25" customHeight="1" thickBot="1">
      <c r="B2" s="3" t="s">
        <v>108</v>
      </c>
    </row>
    <row r="3" spans="2:11" ht="73.5" customHeight="1" thickBot="1" thickTop="1">
      <c r="B3" s="135" t="s">
        <v>109</v>
      </c>
      <c r="C3" s="136" t="s">
        <v>89</v>
      </c>
      <c r="D3" s="137" t="s">
        <v>113</v>
      </c>
      <c r="E3" s="138" t="s">
        <v>110</v>
      </c>
      <c r="F3" s="138" t="s">
        <v>114</v>
      </c>
      <c r="G3" s="138" t="s">
        <v>154</v>
      </c>
      <c r="H3" s="138" t="s">
        <v>155</v>
      </c>
      <c r="I3" s="138" t="s">
        <v>156</v>
      </c>
      <c r="J3" s="139" t="s">
        <v>157</v>
      </c>
      <c r="K3" s="140" t="s">
        <v>2</v>
      </c>
    </row>
    <row r="4" spans="2:11" ht="30" customHeight="1" thickTop="1">
      <c r="B4" s="541" t="s">
        <v>110</v>
      </c>
      <c r="C4" s="542"/>
      <c r="D4" s="52">
        <v>7</v>
      </c>
      <c r="E4" s="53">
        <v>34</v>
      </c>
      <c r="F4" s="53">
        <v>1</v>
      </c>
      <c r="G4" s="53">
        <v>6</v>
      </c>
      <c r="H4" s="53">
        <v>0</v>
      </c>
      <c r="I4" s="53">
        <v>8</v>
      </c>
      <c r="J4" s="75">
        <v>0</v>
      </c>
      <c r="K4" s="141">
        <f aca="true" t="shared" si="0" ref="K4:K12">SUM(D4:J4)</f>
        <v>56</v>
      </c>
    </row>
    <row r="5" spans="2:11" ht="30" customHeight="1">
      <c r="B5" s="543" t="s">
        <v>111</v>
      </c>
      <c r="C5" s="544"/>
      <c r="D5" s="54">
        <v>0</v>
      </c>
      <c r="E5" s="55">
        <v>2</v>
      </c>
      <c r="F5" s="55">
        <v>2</v>
      </c>
      <c r="G5" s="55">
        <v>2</v>
      </c>
      <c r="H5" s="55">
        <v>0</v>
      </c>
      <c r="I5" s="55">
        <v>0</v>
      </c>
      <c r="J5" s="75">
        <v>0</v>
      </c>
      <c r="K5" s="141">
        <f t="shared" si="0"/>
        <v>6</v>
      </c>
    </row>
    <row r="6" spans="2:11" ht="30" customHeight="1">
      <c r="B6" s="543" t="s">
        <v>112</v>
      </c>
      <c r="C6" s="544"/>
      <c r="D6" s="54">
        <v>0</v>
      </c>
      <c r="E6" s="55">
        <v>1</v>
      </c>
      <c r="F6" s="55">
        <v>1</v>
      </c>
      <c r="G6" s="55">
        <v>8</v>
      </c>
      <c r="H6" s="55">
        <v>7</v>
      </c>
      <c r="I6" s="55">
        <v>1</v>
      </c>
      <c r="J6" s="75">
        <v>0</v>
      </c>
      <c r="K6" s="141">
        <f t="shared" si="0"/>
        <v>18</v>
      </c>
    </row>
    <row r="7" spans="2:11" ht="30" customHeight="1">
      <c r="B7" s="543" t="s">
        <v>113</v>
      </c>
      <c r="C7" s="544"/>
      <c r="D7" s="54">
        <v>178</v>
      </c>
      <c r="E7" s="55">
        <v>1</v>
      </c>
      <c r="F7" s="55">
        <v>0</v>
      </c>
      <c r="G7" s="55">
        <v>2</v>
      </c>
      <c r="H7" s="55">
        <v>0</v>
      </c>
      <c r="I7" s="55">
        <v>0</v>
      </c>
      <c r="J7" s="75">
        <v>0</v>
      </c>
      <c r="K7" s="141">
        <f t="shared" si="0"/>
        <v>181</v>
      </c>
    </row>
    <row r="8" spans="2:11" ht="30" customHeight="1">
      <c r="B8" s="543" t="s">
        <v>114</v>
      </c>
      <c r="C8" s="544"/>
      <c r="D8" s="54">
        <v>0</v>
      </c>
      <c r="E8" s="55">
        <v>5</v>
      </c>
      <c r="F8" s="55">
        <v>77</v>
      </c>
      <c r="G8" s="55">
        <v>8</v>
      </c>
      <c r="H8" s="55">
        <v>0</v>
      </c>
      <c r="I8" s="55">
        <v>3</v>
      </c>
      <c r="J8" s="75">
        <v>0</v>
      </c>
      <c r="K8" s="141">
        <f t="shared" si="0"/>
        <v>93</v>
      </c>
    </row>
    <row r="9" spans="2:11" ht="30" customHeight="1">
      <c r="B9" s="543" t="s">
        <v>115</v>
      </c>
      <c r="C9" s="544"/>
      <c r="D9" s="54">
        <v>0</v>
      </c>
      <c r="E9" s="55">
        <v>0</v>
      </c>
      <c r="F9" s="55">
        <v>1</v>
      </c>
      <c r="G9" s="55">
        <v>4</v>
      </c>
      <c r="H9" s="55">
        <v>12</v>
      </c>
      <c r="I9" s="55">
        <v>0</v>
      </c>
      <c r="J9" s="75">
        <v>0</v>
      </c>
      <c r="K9" s="141">
        <f t="shared" si="0"/>
        <v>17</v>
      </c>
    </row>
    <row r="10" spans="2:11" ht="30" customHeight="1">
      <c r="B10" s="543" t="s">
        <v>116</v>
      </c>
      <c r="C10" s="544"/>
      <c r="D10" s="54">
        <v>29</v>
      </c>
      <c r="E10" s="55">
        <v>2</v>
      </c>
      <c r="F10" s="55">
        <v>0</v>
      </c>
      <c r="G10" s="55">
        <v>8</v>
      </c>
      <c r="H10" s="55">
        <v>2</v>
      </c>
      <c r="I10" s="55">
        <v>0</v>
      </c>
      <c r="J10" s="75">
        <v>0</v>
      </c>
      <c r="K10" s="141">
        <f t="shared" si="0"/>
        <v>41</v>
      </c>
    </row>
    <row r="11" spans="2:11" ht="30" customHeight="1">
      <c r="B11" s="543" t="s">
        <v>117</v>
      </c>
      <c r="C11" s="544"/>
      <c r="D11" s="54">
        <v>1</v>
      </c>
      <c r="E11" s="55">
        <v>0</v>
      </c>
      <c r="F11" s="55">
        <v>0</v>
      </c>
      <c r="G11" s="55">
        <v>1</v>
      </c>
      <c r="H11" s="55">
        <v>4</v>
      </c>
      <c r="I11" s="55">
        <v>0</v>
      </c>
      <c r="J11" s="75">
        <v>1</v>
      </c>
      <c r="K11" s="141">
        <f t="shared" si="0"/>
        <v>7</v>
      </c>
    </row>
    <row r="12" spans="2:11" ht="30" customHeight="1" thickBot="1">
      <c r="B12" s="543" t="s">
        <v>118</v>
      </c>
      <c r="C12" s="544"/>
      <c r="D12" s="54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75">
        <v>0</v>
      </c>
      <c r="K12" s="141">
        <f t="shared" si="0"/>
        <v>0</v>
      </c>
    </row>
    <row r="13" spans="2:11" ht="30" customHeight="1" thickBot="1" thickTop="1">
      <c r="B13" s="545" t="s">
        <v>2</v>
      </c>
      <c r="C13" s="546"/>
      <c r="D13" s="142">
        <f aca="true" t="shared" si="1" ref="D13:K13">SUM(D4:D12)</f>
        <v>215</v>
      </c>
      <c r="E13" s="142">
        <f t="shared" si="1"/>
        <v>45</v>
      </c>
      <c r="F13" s="142">
        <f t="shared" si="1"/>
        <v>82</v>
      </c>
      <c r="G13" s="142">
        <f t="shared" si="1"/>
        <v>39</v>
      </c>
      <c r="H13" s="142">
        <f t="shared" si="1"/>
        <v>25</v>
      </c>
      <c r="I13" s="142">
        <f t="shared" si="1"/>
        <v>12</v>
      </c>
      <c r="J13" s="142">
        <f t="shared" si="1"/>
        <v>1</v>
      </c>
      <c r="K13" s="142">
        <f t="shared" si="1"/>
        <v>419</v>
      </c>
    </row>
    <row r="14" spans="2:3" ht="13.5" thickTop="1">
      <c r="B14" s="342"/>
      <c r="C14" s="342"/>
    </row>
  </sheetData>
  <mergeCells count="12">
    <mergeCell ref="B13:C13"/>
    <mergeCell ref="B14:C14"/>
    <mergeCell ref="B11:C11"/>
    <mergeCell ref="B12:C12"/>
    <mergeCell ref="B7:C7"/>
    <mergeCell ref="B8:C8"/>
    <mergeCell ref="B9:C9"/>
    <mergeCell ref="B10:C10"/>
    <mergeCell ref="B1:K1"/>
    <mergeCell ref="B4:C4"/>
    <mergeCell ref="B5:C5"/>
    <mergeCell ref="B6:C6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B6" sqref="B6:O6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518" t="s">
        <v>210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20"/>
    </row>
    <row r="7" ht="16.5" thickBot="1">
      <c r="B7" s="199" t="s">
        <v>213</v>
      </c>
    </row>
    <row r="8" spans="2:15" ht="18.75" thickTop="1">
      <c r="B8" s="73" t="s">
        <v>137</v>
      </c>
      <c r="C8" s="521" t="s">
        <v>138</v>
      </c>
      <c r="D8" s="514" t="s">
        <v>139</v>
      </c>
      <c r="E8" s="514" t="s">
        <v>140</v>
      </c>
      <c r="F8" s="514" t="s">
        <v>141</v>
      </c>
      <c r="G8" s="514" t="s">
        <v>142</v>
      </c>
      <c r="H8" s="514" t="s">
        <v>143</v>
      </c>
      <c r="I8" s="514" t="s">
        <v>144</v>
      </c>
      <c r="J8" s="514" t="s">
        <v>145</v>
      </c>
      <c r="K8" s="514" t="s">
        <v>146</v>
      </c>
      <c r="L8" s="514" t="s">
        <v>147</v>
      </c>
      <c r="M8" s="514" t="s">
        <v>148</v>
      </c>
      <c r="N8" s="514" t="s">
        <v>149</v>
      </c>
      <c r="O8" s="516" t="s">
        <v>2</v>
      </c>
    </row>
    <row r="9" spans="2:15" ht="18.75" thickBot="1">
      <c r="B9" s="74" t="s">
        <v>215</v>
      </c>
      <c r="C9" s="522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7"/>
    </row>
    <row r="10" spans="2:15" ht="27" customHeight="1" thickTop="1">
      <c r="B10" s="205" t="s">
        <v>76</v>
      </c>
      <c r="C10" s="67">
        <v>1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209">
        <f aca="true" t="shared" si="0" ref="O10:O22">SUM(C10:N10)</f>
        <v>1</v>
      </c>
    </row>
    <row r="11" spans="2:15" ht="27" customHeight="1">
      <c r="B11" s="206" t="s">
        <v>77</v>
      </c>
      <c r="C11" s="67">
        <v>0</v>
      </c>
      <c r="D11" s="68">
        <v>0</v>
      </c>
      <c r="E11" s="68">
        <v>0</v>
      </c>
      <c r="F11" s="68">
        <v>0</v>
      </c>
      <c r="G11" s="68">
        <v>0</v>
      </c>
      <c r="H11" s="68">
        <v>1</v>
      </c>
      <c r="I11" s="68">
        <v>2</v>
      </c>
      <c r="J11" s="68">
        <v>1</v>
      </c>
      <c r="K11" s="68">
        <v>1</v>
      </c>
      <c r="L11" s="68">
        <v>2</v>
      </c>
      <c r="M11" s="68">
        <v>2</v>
      </c>
      <c r="N11" s="68">
        <v>4</v>
      </c>
      <c r="O11" s="209">
        <f t="shared" si="0"/>
        <v>13</v>
      </c>
    </row>
    <row r="12" spans="2:15" ht="27" customHeight="1">
      <c r="B12" s="206" t="s">
        <v>78</v>
      </c>
      <c r="C12" s="67">
        <v>6</v>
      </c>
      <c r="D12" s="68">
        <v>4</v>
      </c>
      <c r="E12" s="68">
        <v>6</v>
      </c>
      <c r="F12" s="68">
        <v>6</v>
      </c>
      <c r="G12" s="68">
        <v>4</v>
      </c>
      <c r="H12" s="68">
        <v>6</v>
      </c>
      <c r="I12" s="68">
        <v>2</v>
      </c>
      <c r="J12" s="68">
        <v>4</v>
      </c>
      <c r="K12" s="68">
        <v>7</v>
      </c>
      <c r="L12" s="68">
        <v>6</v>
      </c>
      <c r="M12" s="68">
        <v>6</v>
      </c>
      <c r="N12" s="68">
        <v>4</v>
      </c>
      <c r="O12" s="209">
        <f t="shared" si="0"/>
        <v>61</v>
      </c>
    </row>
    <row r="13" spans="2:15" ht="27" customHeight="1">
      <c r="B13" s="206" t="s">
        <v>79</v>
      </c>
      <c r="C13" s="67">
        <v>2</v>
      </c>
      <c r="D13" s="68">
        <v>4</v>
      </c>
      <c r="E13" s="68">
        <v>3</v>
      </c>
      <c r="F13" s="68">
        <v>2</v>
      </c>
      <c r="G13" s="68">
        <v>2</v>
      </c>
      <c r="H13" s="68">
        <v>2</v>
      </c>
      <c r="I13" s="68">
        <v>1</v>
      </c>
      <c r="J13" s="68">
        <v>4</v>
      </c>
      <c r="K13" s="68">
        <v>1</v>
      </c>
      <c r="L13" s="68">
        <v>2</v>
      </c>
      <c r="M13" s="68">
        <v>1</v>
      </c>
      <c r="N13" s="68">
        <v>3</v>
      </c>
      <c r="O13" s="209">
        <f t="shared" si="0"/>
        <v>27</v>
      </c>
    </row>
    <row r="14" spans="2:15" ht="27" customHeight="1">
      <c r="B14" s="206" t="s">
        <v>80</v>
      </c>
      <c r="C14" s="67">
        <v>14</v>
      </c>
      <c r="D14" s="68">
        <v>16</v>
      </c>
      <c r="E14" s="68">
        <v>13</v>
      </c>
      <c r="F14" s="68">
        <v>20</v>
      </c>
      <c r="G14" s="68">
        <v>23</v>
      </c>
      <c r="H14" s="68">
        <v>8</v>
      </c>
      <c r="I14" s="68">
        <v>17</v>
      </c>
      <c r="J14" s="68">
        <v>19</v>
      </c>
      <c r="K14" s="68">
        <v>10</v>
      </c>
      <c r="L14" s="68">
        <v>9</v>
      </c>
      <c r="M14" s="68">
        <v>13</v>
      </c>
      <c r="N14" s="68">
        <v>9</v>
      </c>
      <c r="O14" s="209">
        <f t="shared" si="0"/>
        <v>171</v>
      </c>
    </row>
    <row r="15" spans="2:15" ht="27" customHeight="1">
      <c r="B15" s="206" t="s">
        <v>81</v>
      </c>
      <c r="C15" s="67">
        <v>0</v>
      </c>
      <c r="D15" s="68">
        <v>0</v>
      </c>
      <c r="E15" s="68">
        <v>0</v>
      </c>
      <c r="F15" s="68">
        <v>1</v>
      </c>
      <c r="G15" s="68">
        <v>0</v>
      </c>
      <c r="H15" s="68">
        <v>0</v>
      </c>
      <c r="I15" s="68">
        <v>0</v>
      </c>
      <c r="J15" s="68">
        <v>0</v>
      </c>
      <c r="K15" s="68">
        <v>1</v>
      </c>
      <c r="L15" s="68">
        <v>0</v>
      </c>
      <c r="M15" s="68">
        <v>0</v>
      </c>
      <c r="N15" s="68">
        <v>0</v>
      </c>
      <c r="O15" s="209">
        <f t="shared" si="0"/>
        <v>2</v>
      </c>
    </row>
    <row r="16" spans="2:15" ht="27" customHeight="1">
      <c r="B16" s="206" t="s">
        <v>82</v>
      </c>
      <c r="C16" s="67">
        <v>0</v>
      </c>
      <c r="D16" s="68">
        <v>1</v>
      </c>
      <c r="E16" s="68">
        <v>0</v>
      </c>
      <c r="F16" s="68">
        <v>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209">
        <f t="shared" si="0"/>
        <v>2</v>
      </c>
    </row>
    <row r="17" spans="2:15" ht="27" customHeight="1">
      <c r="B17" s="206" t="s">
        <v>83</v>
      </c>
      <c r="C17" s="67">
        <v>0</v>
      </c>
      <c r="D17" s="68">
        <v>1</v>
      </c>
      <c r="E17" s="68">
        <v>0</v>
      </c>
      <c r="F17" s="68">
        <v>1</v>
      </c>
      <c r="G17" s="68">
        <v>0</v>
      </c>
      <c r="H17" s="68">
        <v>2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209">
        <f t="shared" si="0"/>
        <v>4</v>
      </c>
    </row>
    <row r="18" spans="2:15" ht="27" customHeight="1">
      <c r="B18" s="206" t="s">
        <v>30</v>
      </c>
      <c r="C18" s="67">
        <v>5</v>
      </c>
      <c r="D18" s="68">
        <v>5</v>
      </c>
      <c r="E18" s="68">
        <v>5</v>
      </c>
      <c r="F18" s="68">
        <v>7</v>
      </c>
      <c r="G18" s="68">
        <v>13</v>
      </c>
      <c r="H18" s="68">
        <v>9</v>
      </c>
      <c r="I18" s="68">
        <v>4</v>
      </c>
      <c r="J18" s="68">
        <v>5</v>
      </c>
      <c r="K18" s="68">
        <v>3</v>
      </c>
      <c r="L18" s="68">
        <v>6</v>
      </c>
      <c r="M18" s="68">
        <v>5</v>
      </c>
      <c r="N18" s="68">
        <v>6</v>
      </c>
      <c r="O18" s="209">
        <f t="shared" si="0"/>
        <v>73</v>
      </c>
    </row>
    <row r="19" spans="2:15" ht="27" customHeight="1">
      <c r="B19" s="206" t="s">
        <v>84</v>
      </c>
      <c r="C19" s="67">
        <v>0</v>
      </c>
      <c r="D19" s="68">
        <v>5</v>
      </c>
      <c r="E19" s="68">
        <v>6</v>
      </c>
      <c r="F19" s="68">
        <v>9</v>
      </c>
      <c r="G19" s="68">
        <v>7</v>
      </c>
      <c r="H19" s="68">
        <v>0</v>
      </c>
      <c r="I19" s="68">
        <v>3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209">
        <f t="shared" si="0"/>
        <v>30</v>
      </c>
    </row>
    <row r="20" spans="2:15" ht="27" customHeight="1">
      <c r="B20" s="206" t="s">
        <v>85</v>
      </c>
      <c r="C20" s="67">
        <v>0</v>
      </c>
      <c r="D20" s="68">
        <v>0</v>
      </c>
      <c r="E20" s="68">
        <v>0</v>
      </c>
      <c r="F20" s="68">
        <v>3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209">
        <f t="shared" si="0"/>
        <v>3</v>
      </c>
    </row>
    <row r="21" spans="2:15" ht="27" customHeight="1">
      <c r="B21" s="206" t="s">
        <v>86</v>
      </c>
      <c r="C21" s="67">
        <v>4</v>
      </c>
      <c r="D21" s="68">
        <v>2</v>
      </c>
      <c r="E21" s="68">
        <v>4</v>
      </c>
      <c r="F21" s="68">
        <v>2</v>
      </c>
      <c r="G21" s="68">
        <v>3</v>
      </c>
      <c r="H21" s="68">
        <v>2</v>
      </c>
      <c r="I21" s="68">
        <v>5</v>
      </c>
      <c r="J21" s="68">
        <v>3</v>
      </c>
      <c r="K21" s="68">
        <v>1</v>
      </c>
      <c r="L21" s="68">
        <v>2</v>
      </c>
      <c r="M21" s="68">
        <v>0</v>
      </c>
      <c r="N21" s="68">
        <v>2</v>
      </c>
      <c r="O21" s="209">
        <f t="shared" si="0"/>
        <v>30</v>
      </c>
    </row>
    <row r="22" spans="2:15" ht="27" customHeight="1" thickBot="1">
      <c r="B22" s="207" t="s">
        <v>1</v>
      </c>
      <c r="C22" s="69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1</v>
      </c>
      <c r="L22" s="70">
        <v>0</v>
      </c>
      <c r="M22" s="70">
        <v>1</v>
      </c>
      <c r="N22" s="70">
        <v>0</v>
      </c>
      <c r="O22" s="210">
        <f t="shared" si="0"/>
        <v>2</v>
      </c>
    </row>
    <row r="23" spans="2:15" ht="27" customHeight="1" thickBot="1" thickTop="1">
      <c r="B23" s="208" t="s">
        <v>2</v>
      </c>
      <c r="C23" s="212">
        <f aca="true" t="shared" si="1" ref="C23:O23">SUM(C10:C22)</f>
        <v>32</v>
      </c>
      <c r="D23" s="212">
        <f t="shared" si="1"/>
        <v>38</v>
      </c>
      <c r="E23" s="212">
        <f t="shared" si="1"/>
        <v>37</v>
      </c>
      <c r="F23" s="212">
        <f t="shared" si="1"/>
        <v>52</v>
      </c>
      <c r="G23" s="212">
        <f t="shared" si="1"/>
        <v>52</v>
      </c>
      <c r="H23" s="212">
        <f t="shared" si="1"/>
        <v>30</v>
      </c>
      <c r="I23" s="212">
        <f t="shared" si="1"/>
        <v>34</v>
      </c>
      <c r="J23" s="212">
        <f t="shared" si="1"/>
        <v>36</v>
      </c>
      <c r="K23" s="212">
        <f t="shared" si="1"/>
        <v>25</v>
      </c>
      <c r="L23" s="212">
        <f t="shared" si="1"/>
        <v>27</v>
      </c>
      <c r="M23" s="212">
        <f t="shared" si="1"/>
        <v>28</v>
      </c>
      <c r="N23" s="212">
        <f t="shared" si="1"/>
        <v>28</v>
      </c>
      <c r="O23" s="211">
        <f t="shared" si="1"/>
        <v>419</v>
      </c>
    </row>
    <row r="24" ht="13.5" thickTop="1"/>
  </sheetData>
  <mergeCells count="14">
    <mergeCell ref="L8:L9"/>
    <mergeCell ref="M8:M9"/>
    <mergeCell ref="N8:N9"/>
    <mergeCell ref="O8:O9"/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0"/>
  <sheetViews>
    <sheetView rightToLeft="1" workbookViewId="0" topLeftCell="A1">
      <selection activeCell="F5" sqref="F5"/>
    </sheetView>
  </sheetViews>
  <sheetFormatPr defaultColWidth="9.140625" defaultRowHeight="12.75"/>
  <cols>
    <col min="1" max="2" width="10.7109375" style="0" customWidth="1"/>
    <col min="3" max="6" width="20.7109375" style="0" customWidth="1"/>
  </cols>
  <sheetData>
    <row r="2" spans="1:16" ht="31.5" customHeight="1">
      <c r="A2" s="547" t="s">
        <v>208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ht="13.5" thickBot="1"/>
    <row r="4" spans="1:6" ht="94.5" customHeight="1" thickBot="1" thickTop="1">
      <c r="A4" s="94" t="s">
        <v>13</v>
      </c>
      <c r="B4" s="93" t="s">
        <v>162</v>
      </c>
      <c r="C4" s="95" t="s">
        <v>163</v>
      </c>
      <c r="D4" s="95" t="s">
        <v>164</v>
      </c>
      <c r="E4" s="95" t="s">
        <v>165</v>
      </c>
      <c r="F4" s="95" t="s">
        <v>2</v>
      </c>
    </row>
    <row r="5" spans="1:6" ht="94.5" customHeight="1" thickBot="1" thickTop="1">
      <c r="A5" s="550" t="s">
        <v>161</v>
      </c>
      <c r="B5" s="551"/>
      <c r="C5" s="253">
        <v>26619</v>
      </c>
      <c r="D5" s="253">
        <v>11948</v>
      </c>
      <c r="E5" s="253">
        <v>477</v>
      </c>
      <c r="F5" s="253">
        <f aca="true" t="shared" si="0" ref="F5:F10">SUM(C5:E5)</f>
        <v>39044</v>
      </c>
    </row>
    <row r="6" spans="1:6" ht="94.5" customHeight="1" thickBot="1" thickTop="1">
      <c r="A6" s="550" t="s">
        <v>166</v>
      </c>
      <c r="B6" s="551"/>
      <c r="C6" s="253">
        <v>30313</v>
      </c>
      <c r="D6" s="253">
        <v>14663</v>
      </c>
      <c r="E6" s="253">
        <v>458</v>
      </c>
      <c r="F6" s="253">
        <f t="shared" si="0"/>
        <v>45434</v>
      </c>
    </row>
    <row r="7" spans="1:6" ht="94.5" customHeight="1" thickBot="1" thickTop="1">
      <c r="A7" s="550" t="s">
        <v>167</v>
      </c>
      <c r="B7" s="551"/>
      <c r="C7" s="253">
        <v>29701</v>
      </c>
      <c r="D7" s="253">
        <v>14136</v>
      </c>
      <c r="E7" s="253">
        <v>453</v>
      </c>
      <c r="F7" s="253">
        <f t="shared" si="0"/>
        <v>44290</v>
      </c>
    </row>
    <row r="8" spans="1:6" ht="94.5" customHeight="1" thickBot="1" thickTop="1">
      <c r="A8" s="548" t="s">
        <v>171</v>
      </c>
      <c r="B8" s="548"/>
      <c r="C8" s="253">
        <v>28889</v>
      </c>
      <c r="D8" s="253">
        <v>14630</v>
      </c>
      <c r="E8" s="253">
        <v>413</v>
      </c>
      <c r="F8" s="253">
        <f t="shared" si="0"/>
        <v>43932</v>
      </c>
    </row>
    <row r="9" spans="1:6" ht="94.5" customHeight="1" thickBot="1" thickTop="1">
      <c r="A9" s="548" t="s">
        <v>184</v>
      </c>
      <c r="B9" s="548"/>
      <c r="C9" s="253">
        <v>28988</v>
      </c>
      <c r="D9" s="253">
        <v>15016</v>
      </c>
      <c r="E9" s="253">
        <v>419</v>
      </c>
      <c r="F9" s="253">
        <f t="shared" si="0"/>
        <v>44423</v>
      </c>
    </row>
    <row r="10" spans="1:6" ht="94.5" customHeight="1" thickBot="1" thickTop="1">
      <c r="A10" s="549" t="s">
        <v>2</v>
      </c>
      <c r="B10" s="549"/>
      <c r="C10" s="254">
        <f>SUM(C5:C9)</f>
        <v>144510</v>
      </c>
      <c r="D10" s="254">
        <f>SUM(D5:D9)</f>
        <v>70393</v>
      </c>
      <c r="E10" s="254">
        <f>SUM(E5:E9)</f>
        <v>2220</v>
      </c>
      <c r="F10" s="254">
        <f t="shared" si="0"/>
        <v>217123</v>
      </c>
    </row>
    <row r="11" ht="13.5" thickTop="1"/>
  </sheetData>
  <mergeCells count="7">
    <mergeCell ref="A2:P2"/>
    <mergeCell ref="A8:B8"/>
    <mergeCell ref="A9:B9"/>
    <mergeCell ref="A10:B10"/>
    <mergeCell ref="A5:B5"/>
    <mergeCell ref="A6:B6"/>
    <mergeCell ref="A7:B7"/>
  </mergeCells>
  <printOptions horizontalCentered="1" verticalCentered="1"/>
  <pageMargins left="0.83" right="0.1" top="0.7480314960629921" bottom="0.57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"/>
  <dimension ref="B3:Q51"/>
  <sheetViews>
    <sheetView rightToLeft="1" zoomScale="75" zoomScaleNormal="75" workbookViewId="0" topLeftCell="A1">
      <selection activeCell="B3" sqref="B3:H3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28" t="s">
        <v>188</v>
      </c>
      <c r="C3" s="328"/>
      <c r="D3" s="328"/>
      <c r="E3" s="328"/>
      <c r="F3" s="328"/>
      <c r="G3" s="328"/>
      <c r="H3" s="328"/>
      <c r="I3" s="41"/>
    </row>
    <row r="4" spans="2:17" ht="12.75" customHeight="1" thickBot="1">
      <c r="B4" s="194" t="s">
        <v>68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2:8" ht="22.5" customHeight="1" thickBot="1" thickTop="1">
      <c r="B5" s="329" t="s">
        <v>215</v>
      </c>
      <c r="C5" s="331" t="s">
        <v>74</v>
      </c>
      <c r="D5" s="332"/>
      <c r="E5" s="121" t="s">
        <v>70</v>
      </c>
      <c r="F5" s="331" t="s">
        <v>75</v>
      </c>
      <c r="G5" s="332"/>
      <c r="H5" s="122" t="s">
        <v>72</v>
      </c>
    </row>
    <row r="6" spans="2:8" ht="22.5" customHeight="1" thickBot="1">
      <c r="B6" s="330"/>
      <c r="C6" s="123" t="s">
        <v>73</v>
      </c>
      <c r="D6" s="124" t="s">
        <v>51</v>
      </c>
      <c r="E6" s="125" t="s">
        <v>74</v>
      </c>
      <c r="F6" s="123" t="s">
        <v>73</v>
      </c>
      <c r="G6" s="124" t="s">
        <v>51</v>
      </c>
      <c r="H6" s="125" t="s">
        <v>75</v>
      </c>
    </row>
    <row r="7" spans="2:8" ht="19.5" customHeight="1" thickBot="1" thickTop="1">
      <c r="B7" s="214" t="s">
        <v>76</v>
      </c>
      <c r="C7" s="219">
        <v>100</v>
      </c>
      <c r="D7" s="219">
        <v>32</v>
      </c>
      <c r="E7" s="221">
        <f aca="true" t="shared" si="0" ref="E7:E19">SUM(C7:D7)</f>
        <v>132</v>
      </c>
      <c r="F7" s="219">
        <v>39</v>
      </c>
      <c r="G7" s="219">
        <v>20</v>
      </c>
      <c r="H7" s="217">
        <f>SUM(F7:G7)</f>
        <v>59</v>
      </c>
    </row>
    <row r="8" spans="2:8" ht="19.5" customHeight="1" thickBot="1" thickTop="1">
      <c r="B8" s="215" t="s">
        <v>77</v>
      </c>
      <c r="C8" s="220">
        <v>184</v>
      </c>
      <c r="D8" s="220">
        <v>68</v>
      </c>
      <c r="E8" s="221">
        <f t="shared" si="0"/>
        <v>252</v>
      </c>
      <c r="F8" s="220">
        <v>37</v>
      </c>
      <c r="G8" s="220">
        <v>4</v>
      </c>
      <c r="H8" s="217">
        <f aca="true" t="shared" si="1" ref="H8:H19">SUM(F8:G8)</f>
        <v>41</v>
      </c>
    </row>
    <row r="9" spans="2:8" ht="19.5" customHeight="1" thickBot="1" thickTop="1">
      <c r="B9" s="215" t="s">
        <v>78</v>
      </c>
      <c r="C9" s="220">
        <v>108</v>
      </c>
      <c r="D9" s="220">
        <v>53</v>
      </c>
      <c r="E9" s="221">
        <f t="shared" si="0"/>
        <v>161</v>
      </c>
      <c r="F9" s="220">
        <v>18</v>
      </c>
      <c r="G9" s="220">
        <v>7</v>
      </c>
      <c r="H9" s="217">
        <f t="shared" si="1"/>
        <v>25</v>
      </c>
    </row>
    <row r="10" spans="2:8" ht="19.5" customHeight="1" thickBot="1" thickTop="1">
      <c r="B10" s="215" t="s">
        <v>79</v>
      </c>
      <c r="C10" s="220">
        <v>57</v>
      </c>
      <c r="D10" s="220">
        <v>14</v>
      </c>
      <c r="E10" s="221">
        <f t="shared" si="0"/>
        <v>71</v>
      </c>
      <c r="F10" s="220">
        <v>11</v>
      </c>
      <c r="G10" s="220">
        <v>0</v>
      </c>
      <c r="H10" s="217">
        <f t="shared" si="1"/>
        <v>11</v>
      </c>
    </row>
    <row r="11" spans="2:8" ht="19.5" customHeight="1" thickBot="1" thickTop="1">
      <c r="B11" s="215" t="s">
        <v>80</v>
      </c>
      <c r="C11" s="220">
        <v>10</v>
      </c>
      <c r="D11" s="220">
        <v>3</v>
      </c>
      <c r="E11" s="221">
        <f t="shared" si="0"/>
        <v>13</v>
      </c>
      <c r="F11" s="220">
        <v>5</v>
      </c>
      <c r="G11" s="220">
        <v>2</v>
      </c>
      <c r="H11" s="217">
        <f t="shared" si="1"/>
        <v>7</v>
      </c>
    </row>
    <row r="12" spans="2:8" ht="19.5" customHeight="1" thickBot="1" thickTop="1">
      <c r="B12" s="215" t="s">
        <v>81</v>
      </c>
      <c r="C12" s="220">
        <v>62</v>
      </c>
      <c r="D12" s="220">
        <v>18</v>
      </c>
      <c r="E12" s="221">
        <f t="shared" si="0"/>
        <v>80</v>
      </c>
      <c r="F12" s="220">
        <v>2</v>
      </c>
      <c r="G12" s="220">
        <v>0</v>
      </c>
      <c r="H12" s="217">
        <f t="shared" si="1"/>
        <v>2</v>
      </c>
    </row>
    <row r="13" spans="2:8" ht="19.5" customHeight="1" thickBot="1" thickTop="1">
      <c r="B13" s="215" t="s">
        <v>82</v>
      </c>
      <c r="C13" s="220">
        <v>4</v>
      </c>
      <c r="D13" s="220">
        <v>1</v>
      </c>
      <c r="E13" s="221">
        <f t="shared" si="0"/>
        <v>5</v>
      </c>
      <c r="F13" s="220">
        <v>0</v>
      </c>
      <c r="G13" s="220">
        <v>0</v>
      </c>
      <c r="H13" s="217">
        <f t="shared" si="1"/>
        <v>0</v>
      </c>
    </row>
    <row r="14" spans="2:8" ht="19.5" customHeight="1" thickBot="1" thickTop="1">
      <c r="B14" s="215" t="s">
        <v>83</v>
      </c>
      <c r="C14" s="220">
        <v>1</v>
      </c>
      <c r="D14" s="220">
        <v>0</v>
      </c>
      <c r="E14" s="221">
        <f t="shared" si="0"/>
        <v>1</v>
      </c>
      <c r="F14" s="220">
        <v>0</v>
      </c>
      <c r="G14" s="220">
        <v>0</v>
      </c>
      <c r="H14" s="217">
        <f t="shared" si="1"/>
        <v>0</v>
      </c>
    </row>
    <row r="15" spans="2:8" ht="19.5" customHeight="1" thickBot="1" thickTop="1">
      <c r="B15" s="215" t="s">
        <v>30</v>
      </c>
      <c r="C15" s="220">
        <v>18</v>
      </c>
      <c r="D15" s="220">
        <v>4</v>
      </c>
      <c r="E15" s="221">
        <f t="shared" si="0"/>
        <v>22</v>
      </c>
      <c r="F15" s="220">
        <v>3</v>
      </c>
      <c r="G15" s="220">
        <v>2</v>
      </c>
      <c r="H15" s="217">
        <f t="shared" si="1"/>
        <v>5</v>
      </c>
    </row>
    <row r="16" spans="2:8" ht="19.5" customHeight="1" thickBot="1" thickTop="1">
      <c r="B16" s="215" t="s">
        <v>84</v>
      </c>
      <c r="C16" s="220">
        <v>22</v>
      </c>
      <c r="D16" s="220">
        <v>7</v>
      </c>
      <c r="E16" s="221">
        <f t="shared" si="0"/>
        <v>29</v>
      </c>
      <c r="F16" s="220">
        <v>1</v>
      </c>
      <c r="G16" s="220">
        <v>2</v>
      </c>
      <c r="H16" s="217">
        <f t="shared" si="1"/>
        <v>3</v>
      </c>
    </row>
    <row r="17" spans="2:8" ht="19.5" customHeight="1" thickBot="1" thickTop="1">
      <c r="B17" s="215" t="s">
        <v>85</v>
      </c>
      <c r="C17" s="220">
        <v>14</v>
      </c>
      <c r="D17" s="220">
        <v>5</v>
      </c>
      <c r="E17" s="221">
        <f t="shared" si="0"/>
        <v>19</v>
      </c>
      <c r="F17" s="220">
        <v>0</v>
      </c>
      <c r="G17" s="220">
        <v>0</v>
      </c>
      <c r="H17" s="217">
        <f t="shared" si="1"/>
        <v>0</v>
      </c>
    </row>
    <row r="18" spans="2:8" ht="19.5" customHeight="1" thickBot="1" thickTop="1">
      <c r="B18" s="215" t="s">
        <v>86</v>
      </c>
      <c r="C18" s="220">
        <v>79</v>
      </c>
      <c r="D18" s="220">
        <v>8</v>
      </c>
      <c r="E18" s="221">
        <f t="shared" si="0"/>
        <v>87</v>
      </c>
      <c r="F18" s="220">
        <v>8</v>
      </c>
      <c r="G18" s="220">
        <v>1</v>
      </c>
      <c r="H18" s="217">
        <f t="shared" si="1"/>
        <v>9</v>
      </c>
    </row>
    <row r="19" spans="2:8" ht="18.75" customHeight="1" thickBot="1" thickTop="1">
      <c r="B19" s="215" t="s">
        <v>1</v>
      </c>
      <c r="C19" s="220">
        <v>9</v>
      </c>
      <c r="D19" s="220">
        <v>3</v>
      </c>
      <c r="E19" s="221">
        <f t="shared" si="0"/>
        <v>12</v>
      </c>
      <c r="F19" s="220">
        <v>2</v>
      </c>
      <c r="G19" s="220">
        <v>1</v>
      </c>
      <c r="H19" s="217">
        <f t="shared" si="1"/>
        <v>3</v>
      </c>
    </row>
    <row r="20" spans="2:8" ht="18.75" customHeight="1" thickBot="1">
      <c r="B20" s="216" t="s">
        <v>2</v>
      </c>
      <c r="C20" s="218">
        <f aca="true" t="shared" si="2" ref="C20:H20">SUM(C7:C19)</f>
        <v>668</v>
      </c>
      <c r="D20" s="218">
        <f t="shared" si="2"/>
        <v>216</v>
      </c>
      <c r="E20" s="218">
        <f t="shared" si="2"/>
        <v>884</v>
      </c>
      <c r="F20" s="218">
        <f t="shared" si="2"/>
        <v>126</v>
      </c>
      <c r="G20" s="218">
        <f t="shared" si="2"/>
        <v>39</v>
      </c>
      <c r="H20" s="218">
        <f t="shared" si="2"/>
        <v>165</v>
      </c>
    </row>
    <row r="21" ht="12" customHeight="1" thickTop="1"/>
    <row r="22" spans="2:8" ht="12" customHeight="1">
      <c r="B22" s="327" t="s">
        <v>217</v>
      </c>
      <c r="C22" s="327"/>
      <c r="D22" s="327"/>
      <c r="E22" s="327"/>
      <c r="F22" s="327"/>
      <c r="G22" s="327"/>
      <c r="H22" s="327"/>
    </row>
    <row r="23" spans="2:8" ht="12" customHeight="1">
      <c r="B23" s="327"/>
      <c r="C23" s="327"/>
      <c r="D23" s="327"/>
      <c r="E23" s="327"/>
      <c r="F23" s="327"/>
      <c r="G23" s="327"/>
      <c r="H23" s="327"/>
    </row>
    <row r="24" spans="2:8" ht="12" customHeight="1">
      <c r="B24" s="327"/>
      <c r="C24" s="327"/>
      <c r="D24" s="327"/>
      <c r="E24" s="327"/>
      <c r="F24" s="327"/>
      <c r="G24" s="327"/>
      <c r="H24" s="327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24" customHeight="1"/>
    <row r="43" ht="23.25" customHeight="1"/>
    <row r="44" ht="24.75" customHeight="1"/>
    <row r="45" ht="12" customHeight="1"/>
    <row r="46" ht="34.5" customHeight="1"/>
    <row r="47" ht="34.5" customHeight="1"/>
    <row r="48" ht="34.5" customHeight="1"/>
    <row r="49" ht="34.5" customHeight="1"/>
    <row r="50" ht="34.5" customHeight="1"/>
    <row r="51" spans="2:8" ht="34.5" customHeight="1" hidden="1">
      <c r="B51" s="213" t="s">
        <v>76</v>
      </c>
      <c r="C51" s="213">
        <v>92</v>
      </c>
      <c r="D51" s="213">
        <v>26</v>
      </c>
      <c r="E51" s="213">
        <v>118</v>
      </c>
      <c r="F51" s="213">
        <v>19</v>
      </c>
      <c r="G51" s="213">
        <v>7</v>
      </c>
      <c r="H51" s="213">
        <v>26</v>
      </c>
    </row>
  </sheetData>
  <mergeCells count="5">
    <mergeCell ref="B22:H24"/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C2" sqref="C2:U2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34" t="s">
        <v>187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40"/>
      <c r="W2" s="40"/>
      <c r="X2" s="40"/>
      <c r="Y2" s="40"/>
      <c r="Z2" s="40"/>
    </row>
    <row r="3" ht="16.5" thickBot="1">
      <c r="C3" s="195" t="s">
        <v>133</v>
      </c>
    </row>
    <row r="4" spans="3:21" ht="39.75" customHeight="1" thickBot="1" thickTop="1">
      <c r="C4" s="113"/>
      <c r="D4" s="114" t="s">
        <v>89</v>
      </c>
      <c r="E4" s="335" t="s">
        <v>134</v>
      </c>
      <c r="F4" s="335" t="s">
        <v>53</v>
      </c>
      <c r="G4" s="335" t="s">
        <v>54</v>
      </c>
      <c r="H4" s="335" t="s">
        <v>55</v>
      </c>
      <c r="I4" s="335" t="s">
        <v>91</v>
      </c>
      <c r="J4" s="335" t="s">
        <v>57</v>
      </c>
      <c r="K4" s="335" t="s">
        <v>58</v>
      </c>
      <c r="L4" s="335" t="s">
        <v>59</v>
      </c>
      <c r="M4" s="335" t="s">
        <v>60</v>
      </c>
      <c r="N4" s="335" t="s">
        <v>61</v>
      </c>
      <c r="O4" s="335" t="s">
        <v>62</v>
      </c>
      <c r="P4" s="335" t="s">
        <v>63</v>
      </c>
      <c r="Q4" s="335" t="s">
        <v>92</v>
      </c>
      <c r="R4" s="335" t="s">
        <v>65</v>
      </c>
      <c r="S4" s="335" t="s">
        <v>66</v>
      </c>
      <c r="T4" s="335" t="s">
        <v>67</v>
      </c>
      <c r="U4" s="333" t="s">
        <v>2</v>
      </c>
    </row>
    <row r="5" spans="3:21" ht="39.75" customHeight="1" thickBot="1" thickTop="1">
      <c r="C5" s="115" t="s">
        <v>215</v>
      </c>
      <c r="D5" s="116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3"/>
    </row>
    <row r="6" spans="3:21" ht="33" customHeight="1" thickBot="1" thickTop="1">
      <c r="C6" s="338" t="s">
        <v>76</v>
      </c>
      <c r="D6" s="339"/>
      <c r="E6" s="98">
        <v>1968</v>
      </c>
      <c r="F6" s="98">
        <v>268</v>
      </c>
      <c r="G6" s="98">
        <v>240</v>
      </c>
      <c r="H6" s="98">
        <v>38</v>
      </c>
      <c r="I6" s="98">
        <v>52</v>
      </c>
      <c r="J6" s="98">
        <v>23</v>
      </c>
      <c r="K6" s="98">
        <v>47</v>
      </c>
      <c r="L6" s="98">
        <v>12</v>
      </c>
      <c r="M6" s="98">
        <v>48</v>
      </c>
      <c r="N6" s="98">
        <v>53</v>
      </c>
      <c r="O6" s="98">
        <v>920</v>
      </c>
      <c r="P6" s="98">
        <v>88</v>
      </c>
      <c r="Q6" s="98">
        <v>28</v>
      </c>
      <c r="R6" s="98">
        <v>382</v>
      </c>
      <c r="S6" s="98">
        <v>15</v>
      </c>
      <c r="T6" s="98">
        <v>581</v>
      </c>
      <c r="U6" s="117">
        <f aca="true" t="shared" si="0" ref="U6:U18">SUM(E6:T6)</f>
        <v>4763</v>
      </c>
    </row>
    <row r="7" spans="3:21" ht="33" customHeight="1" thickBot="1" thickTop="1">
      <c r="C7" s="336" t="s">
        <v>120</v>
      </c>
      <c r="D7" s="337"/>
      <c r="E7" s="98">
        <v>1666</v>
      </c>
      <c r="F7" s="98">
        <v>581</v>
      </c>
      <c r="G7" s="98">
        <v>220</v>
      </c>
      <c r="H7" s="98">
        <v>23</v>
      </c>
      <c r="I7" s="98">
        <v>34</v>
      </c>
      <c r="J7" s="98">
        <v>23</v>
      </c>
      <c r="K7" s="98">
        <v>56</v>
      </c>
      <c r="L7" s="98">
        <v>12</v>
      </c>
      <c r="M7" s="98">
        <v>52</v>
      </c>
      <c r="N7" s="98">
        <v>40</v>
      </c>
      <c r="O7" s="98">
        <v>1247</v>
      </c>
      <c r="P7" s="98">
        <v>56</v>
      </c>
      <c r="Q7" s="98">
        <v>71</v>
      </c>
      <c r="R7" s="98">
        <v>447</v>
      </c>
      <c r="S7" s="98">
        <v>10</v>
      </c>
      <c r="T7" s="98">
        <v>1514</v>
      </c>
      <c r="U7" s="117">
        <f t="shared" si="0"/>
        <v>6052</v>
      </c>
    </row>
    <row r="8" spans="3:21" ht="33" customHeight="1" thickBot="1" thickTop="1">
      <c r="C8" s="336" t="s">
        <v>121</v>
      </c>
      <c r="D8" s="337"/>
      <c r="E8" s="98">
        <v>2087</v>
      </c>
      <c r="F8" s="98">
        <v>154</v>
      </c>
      <c r="G8" s="98">
        <v>339</v>
      </c>
      <c r="H8" s="98">
        <v>26</v>
      </c>
      <c r="I8" s="98">
        <v>31</v>
      </c>
      <c r="J8" s="98">
        <v>15</v>
      </c>
      <c r="K8" s="98">
        <v>20</v>
      </c>
      <c r="L8" s="98">
        <v>17</v>
      </c>
      <c r="M8" s="98">
        <v>31</v>
      </c>
      <c r="N8" s="98">
        <v>49</v>
      </c>
      <c r="O8" s="98">
        <v>1416</v>
      </c>
      <c r="P8" s="98">
        <v>46</v>
      </c>
      <c r="Q8" s="98">
        <v>29</v>
      </c>
      <c r="R8" s="98">
        <v>829</v>
      </c>
      <c r="S8" s="98">
        <v>22</v>
      </c>
      <c r="T8" s="98">
        <v>2090</v>
      </c>
      <c r="U8" s="117">
        <f t="shared" si="0"/>
        <v>7201</v>
      </c>
    </row>
    <row r="9" spans="3:21" ht="33" customHeight="1" thickBot="1" thickTop="1">
      <c r="C9" s="336" t="s">
        <v>79</v>
      </c>
      <c r="D9" s="337"/>
      <c r="E9" s="98">
        <v>274</v>
      </c>
      <c r="F9" s="98">
        <v>224</v>
      </c>
      <c r="G9" s="98">
        <v>45</v>
      </c>
      <c r="H9" s="98">
        <v>7</v>
      </c>
      <c r="I9" s="98">
        <v>0</v>
      </c>
      <c r="J9" s="98">
        <v>0</v>
      </c>
      <c r="K9" s="98">
        <v>1</v>
      </c>
      <c r="L9" s="98">
        <v>3</v>
      </c>
      <c r="M9" s="98">
        <v>5</v>
      </c>
      <c r="N9" s="98">
        <v>14</v>
      </c>
      <c r="O9" s="98">
        <v>170</v>
      </c>
      <c r="P9" s="98">
        <v>9</v>
      </c>
      <c r="Q9" s="98">
        <v>3</v>
      </c>
      <c r="R9" s="98">
        <v>56</v>
      </c>
      <c r="S9" s="98">
        <v>9</v>
      </c>
      <c r="T9" s="98">
        <v>383</v>
      </c>
      <c r="U9" s="117">
        <f t="shared" si="0"/>
        <v>1203</v>
      </c>
    </row>
    <row r="10" spans="3:21" ht="33" customHeight="1" thickBot="1" thickTop="1">
      <c r="C10" s="336" t="s">
        <v>122</v>
      </c>
      <c r="D10" s="337"/>
      <c r="E10" s="98">
        <v>593</v>
      </c>
      <c r="F10" s="98">
        <v>90</v>
      </c>
      <c r="G10" s="98">
        <v>83</v>
      </c>
      <c r="H10" s="98">
        <v>4</v>
      </c>
      <c r="I10" s="98">
        <v>5</v>
      </c>
      <c r="J10" s="98">
        <v>5</v>
      </c>
      <c r="K10" s="98">
        <v>10</v>
      </c>
      <c r="L10" s="98">
        <v>7</v>
      </c>
      <c r="M10" s="98">
        <v>15</v>
      </c>
      <c r="N10" s="98">
        <v>15</v>
      </c>
      <c r="O10" s="98">
        <v>349</v>
      </c>
      <c r="P10" s="98">
        <v>19</v>
      </c>
      <c r="Q10" s="98">
        <v>15</v>
      </c>
      <c r="R10" s="98">
        <v>13</v>
      </c>
      <c r="S10" s="98">
        <v>8</v>
      </c>
      <c r="T10" s="98">
        <v>71</v>
      </c>
      <c r="U10" s="117">
        <f t="shared" si="0"/>
        <v>1302</v>
      </c>
    </row>
    <row r="11" spans="3:21" ht="33" customHeight="1" thickBot="1" thickTop="1">
      <c r="C11" s="336" t="s">
        <v>81</v>
      </c>
      <c r="D11" s="337"/>
      <c r="E11" s="98">
        <v>553</v>
      </c>
      <c r="F11" s="98">
        <v>189</v>
      </c>
      <c r="G11" s="98">
        <v>70</v>
      </c>
      <c r="H11" s="98">
        <v>13</v>
      </c>
      <c r="I11" s="98">
        <v>20</v>
      </c>
      <c r="J11" s="98">
        <v>6</v>
      </c>
      <c r="K11" s="98">
        <v>71</v>
      </c>
      <c r="L11" s="98">
        <v>2</v>
      </c>
      <c r="M11" s="98">
        <v>16</v>
      </c>
      <c r="N11" s="98">
        <v>31</v>
      </c>
      <c r="O11" s="98">
        <v>286</v>
      </c>
      <c r="P11" s="98">
        <v>26</v>
      </c>
      <c r="Q11" s="98">
        <v>22</v>
      </c>
      <c r="R11" s="98">
        <v>77</v>
      </c>
      <c r="S11" s="98">
        <v>13</v>
      </c>
      <c r="T11" s="98">
        <v>1059</v>
      </c>
      <c r="U11" s="117">
        <f t="shared" si="0"/>
        <v>2454</v>
      </c>
    </row>
    <row r="12" spans="3:21" ht="33" customHeight="1" thickBot="1" thickTop="1">
      <c r="C12" s="336" t="s">
        <v>123</v>
      </c>
      <c r="D12" s="337"/>
      <c r="E12" s="98">
        <v>50</v>
      </c>
      <c r="F12" s="98">
        <v>264</v>
      </c>
      <c r="G12" s="98">
        <v>4</v>
      </c>
      <c r="H12" s="98">
        <v>4</v>
      </c>
      <c r="I12" s="98">
        <v>2</v>
      </c>
      <c r="J12" s="98">
        <v>0</v>
      </c>
      <c r="K12" s="98">
        <v>0</v>
      </c>
      <c r="L12" s="98">
        <v>2</v>
      </c>
      <c r="M12" s="98">
        <v>0</v>
      </c>
      <c r="N12" s="98">
        <v>0</v>
      </c>
      <c r="O12" s="98">
        <v>26</v>
      </c>
      <c r="P12" s="98">
        <v>3</v>
      </c>
      <c r="Q12" s="98">
        <v>1</v>
      </c>
      <c r="R12" s="98">
        <v>3</v>
      </c>
      <c r="S12" s="98">
        <v>1</v>
      </c>
      <c r="T12" s="98">
        <v>69</v>
      </c>
      <c r="U12" s="117">
        <f t="shared" si="0"/>
        <v>429</v>
      </c>
    </row>
    <row r="13" spans="3:21" ht="33" customHeight="1" thickBot="1" thickTop="1">
      <c r="C13" s="336" t="s">
        <v>83</v>
      </c>
      <c r="D13" s="337"/>
      <c r="E13" s="98">
        <v>35</v>
      </c>
      <c r="F13" s="98">
        <v>219</v>
      </c>
      <c r="G13" s="98">
        <v>1</v>
      </c>
      <c r="H13" s="98">
        <v>1</v>
      </c>
      <c r="I13" s="98">
        <v>1</v>
      </c>
      <c r="J13" s="98">
        <v>0</v>
      </c>
      <c r="K13" s="98">
        <v>0</v>
      </c>
      <c r="L13" s="98">
        <v>0</v>
      </c>
      <c r="M13" s="98">
        <v>1</v>
      </c>
      <c r="N13" s="98">
        <v>0</v>
      </c>
      <c r="O13" s="98">
        <v>23</v>
      </c>
      <c r="P13" s="98">
        <v>3</v>
      </c>
      <c r="Q13" s="98">
        <v>0</v>
      </c>
      <c r="R13" s="98">
        <v>13</v>
      </c>
      <c r="S13" s="98">
        <v>1</v>
      </c>
      <c r="T13" s="98">
        <v>66</v>
      </c>
      <c r="U13" s="117">
        <f t="shared" si="0"/>
        <v>364</v>
      </c>
    </row>
    <row r="14" spans="3:21" ht="33" customHeight="1" thickBot="1" thickTop="1">
      <c r="C14" s="336" t="s">
        <v>30</v>
      </c>
      <c r="D14" s="337"/>
      <c r="E14" s="98">
        <v>226</v>
      </c>
      <c r="F14" s="98">
        <v>143</v>
      </c>
      <c r="G14" s="98">
        <v>41</v>
      </c>
      <c r="H14" s="98">
        <v>3</v>
      </c>
      <c r="I14" s="98">
        <v>6</v>
      </c>
      <c r="J14" s="98">
        <v>2</v>
      </c>
      <c r="K14" s="98">
        <v>5</v>
      </c>
      <c r="L14" s="98">
        <v>7</v>
      </c>
      <c r="M14" s="98">
        <v>5</v>
      </c>
      <c r="N14" s="98">
        <v>14</v>
      </c>
      <c r="O14" s="98">
        <v>125</v>
      </c>
      <c r="P14" s="98">
        <v>12</v>
      </c>
      <c r="Q14" s="98">
        <v>8</v>
      </c>
      <c r="R14" s="98">
        <v>49</v>
      </c>
      <c r="S14" s="98">
        <v>1</v>
      </c>
      <c r="T14" s="98">
        <v>235</v>
      </c>
      <c r="U14" s="117">
        <f t="shared" si="0"/>
        <v>882</v>
      </c>
    </row>
    <row r="15" spans="3:21" ht="33" customHeight="1" thickBot="1" thickTop="1">
      <c r="C15" s="336" t="s">
        <v>84</v>
      </c>
      <c r="D15" s="337"/>
      <c r="E15" s="98">
        <v>267</v>
      </c>
      <c r="F15" s="98">
        <v>125</v>
      </c>
      <c r="G15" s="98">
        <v>41</v>
      </c>
      <c r="H15" s="98">
        <v>2</v>
      </c>
      <c r="I15" s="98">
        <v>9</v>
      </c>
      <c r="J15" s="98">
        <v>1</v>
      </c>
      <c r="K15" s="98">
        <v>0</v>
      </c>
      <c r="L15" s="98">
        <v>1</v>
      </c>
      <c r="M15" s="98">
        <v>4</v>
      </c>
      <c r="N15" s="98">
        <v>11</v>
      </c>
      <c r="O15" s="98">
        <v>151</v>
      </c>
      <c r="P15" s="98">
        <v>4</v>
      </c>
      <c r="Q15" s="98">
        <v>2</v>
      </c>
      <c r="R15" s="98">
        <v>8</v>
      </c>
      <c r="S15" s="98">
        <v>1</v>
      </c>
      <c r="T15" s="98">
        <v>331</v>
      </c>
      <c r="U15" s="117">
        <f t="shared" si="0"/>
        <v>958</v>
      </c>
    </row>
    <row r="16" spans="3:21" ht="33" customHeight="1" thickBot="1" thickTop="1">
      <c r="C16" s="336" t="s">
        <v>85</v>
      </c>
      <c r="D16" s="337"/>
      <c r="E16" s="98">
        <v>219</v>
      </c>
      <c r="F16" s="98">
        <v>91</v>
      </c>
      <c r="G16" s="98">
        <v>28</v>
      </c>
      <c r="H16" s="98">
        <v>4</v>
      </c>
      <c r="I16" s="98">
        <v>9</v>
      </c>
      <c r="J16" s="98">
        <v>0</v>
      </c>
      <c r="K16" s="98">
        <v>6</v>
      </c>
      <c r="L16" s="98">
        <v>1</v>
      </c>
      <c r="M16" s="98">
        <v>2</v>
      </c>
      <c r="N16" s="98">
        <v>15</v>
      </c>
      <c r="O16" s="98">
        <v>145</v>
      </c>
      <c r="P16" s="98">
        <v>4</v>
      </c>
      <c r="Q16" s="98">
        <v>3</v>
      </c>
      <c r="R16" s="98">
        <v>14</v>
      </c>
      <c r="S16" s="98">
        <v>1</v>
      </c>
      <c r="T16" s="98">
        <v>337</v>
      </c>
      <c r="U16" s="117">
        <f t="shared" si="0"/>
        <v>879</v>
      </c>
    </row>
    <row r="17" spans="3:21" ht="33" customHeight="1" thickBot="1" thickTop="1">
      <c r="C17" s="336" t="s">
        <v>86</v>
      </c>
      <c r="D17" s="337"/>
      <c r="E17" s="98">
        <v>392</v>
      </c>
      <c r="F17" s="98">
        <v>460</v>
      </c>
      <c r="G17" s="98">
        <v>28</v>
      </c>
      <c r="H17" s="98">
        <v>9</v>
      </c>
      <c r="I17" s="98">
        <v>10</v>
      </c>
      <c r="J17" s="98">
        <v>0</v>
      </c>
      <c r="K17" s="98">
        <v>8</v>
      </c>
      <c r="L17" s="98">
        <v>6</v>
      </c>
      <c r="M17" s="98">
        <v>16</v>
      </c>
      <c r="N17" s="98">
        <v>5</v>
      </c>
      <c r="O17" s="98">
        <v>271</v>
      </c>
      <c r="P17" s="98">
        <v>11</v>
      </c>
      <c r="Q17" s="98">
        <v>3</v>
      </c>
      <c r="R17" s="98">
        <v>26</v>
      </c>
      <c r="S17" s="98">
        <v>9</v>
      </c>
      <c r="T17" s="98">
        <v>885</v>
      </c>
      <c r="U17" s="117">
        <f t="shared" si="0"/>
        <v>2139</v>
      </c>
    </row>
    <row r="18" spans="3:21" ht="33" customHeight="1" thickBot="1" thickTop="1">
      <c r="C18" s="343" t="s">
        <v>124</v>
      </c>
      <c r="D18" s="344"/>
      <c r="E18" s="98">
        <v>145</v>
      </c>
      <c r="F18" s="98">
        <v>18</v>
      </c>
      <c r="G18" s="98">
        <v>14</v>
      </c>
      <c r="H18" s="98">
        <v>1</v>
      </c>
      <c r="I18" s="98">
        <v>5</v>
      </c>
      <c r="J18" s="98">
        <v>0</v>
      </c>
      <c r="K18" s="98">
        <v>3</v>
      </c>
      <c r="L18" s="98">
        <v>3</v>
      </c>
      <c r="M18" s="98">
        <v>1</v>
      </c>
      <c r="N18" s="98">
        <v>2</v>
      </c>
      <c r="O18" s="98">
        <v>104</v>
      </c>
      <c r="P18" s="98">
        <v>5</v>
      </c>
      <c r="Q18" s="98">
        <v>5</v>
      </c>
      <c r="R18" s="98">
        <v>15</v>
      </c>
      <c r="S18" s="98">
        <v>0</v>
      </c>
      <c r="T18" s="98">
        <v>41</v>
      </c>
      <c r="U18" s="117">
        <f t="shared" si="0"/>
        <v>362</v>
      </c>
    </row>
    <row r="19" spans="3:21" ht="33" customHeight="1" thickBot="1" thickTop="1">
      <c r="C19" s="340" t="s">
        <v>2</v>
      </c>
      <c r="D19" s="341"/>
      <c r="E19" s="117">
        <f aca="true" t="shared" si="1" ref="E19:U19">SUM(E6:E18)</f>
        <v>8475</v>
      </c>
      <c r="F19" s="117">
        <f t="shared" si="1"/>
        <v>2826</v>
      </c>
      <c r="G19" s="117">
        <f t="shared" si="1"/>
        <v>1154</v>
      </c>
      <c r="H19" s="117">
        <f t="shared" si="1"/>
        <v>135</v>
      </c>
      <c r="I19" s="117">
        <f t="shared" si="1"/>
        <v>184</v>
      </c>
      <c r="J19" s="117">
        <f t="shared" si="1"/>
        <v>75</v>
      </c>
      <c r="K19" s="117">
        <f t="shared" si="1"/>
        <v>227</v>
      </c>
      <c r="L19" s="117">
        <f t="shared" si="1"/>
        <v>73</v>
      </c>
      <c r="M19" s="117">
        <f t="shared" si="1"/>
        <v>196</v>
      </c>
      <c r="N19" s="117">
        <f t="shared" si="1"/>
        <v>249</v>
      </c>
      <c r="O19" s="117">
        <f t="shared" si="1"/>
        <v>5233</v>
      </c>
      <c r="P19" s="117">
        <f t="shared" si="1"/>
        <v>286</v>
      </c>
      <c r="Q19" s="117">
        <f t="shared" si="1"/>
        <v>190</v>
      </c>
      <c r="R19" s="117">
        <f t="shared" si="1"/>
        <v>1932</v>
      </c>
      <c r="S19" s="117">
        <f t="shared" si="1"/>
        <v>91</v>
      </c>
      <c r="T19" s="117">
        <f t="shared" si="1"/>
        <v>7662</v>
      </c>
      <c r="U19" s="117">
        <f t="shared" si="1"/>
        <v>28988</v>
      </c>
    </row>
    <row r="20" spans="3:4" ht="82.5" customHeight="1" thickTop="1">
      <c r="C20" s="342"/>
      <c r="D20" s="342"/>
    </row>
    <row r="21" ht="72.75" customHeight="1"/>
  </sheetData>
  <mergeCells count="33">
    <mergeCell ref="C19:D19"/>
    <mergeCell ref="C20:D20"/>
    <mergeCell ref="C17:D17"/>
    <mergeCell ref="C18:D18"/>
    <mergeCell ref="C13:D13"/>
    <mergeCell ref="C14:D14"/>
    <mergeCell ref="C15:D15"/>
    <mergeCell ref="C16:D16"/>
    <mergeCell ref="C9:D9"/>
    <mergeCell ref="C10:D10"/>
    <mergeCell ref="C11:D11"/>
    <mergeCell ref="C12:D12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7:D7"/>
    <mergeCell ref="G4:G5"/>
    <mergeCell ref="F4:F5"/>
    <mergeCell ref="K4:K5"/>
    <mergeCell ref="J4:J5"/>
    <mergeCell ref="U4:U5"/>
    <mergeCell ref="C2:U2"/>
    <mergeCell ref="T4:T5"/>
    <mergeCell ref="S4:S5"/>
    <mergeCell ref="M4:M5"/>
    <mergeCell ref="L4:L5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9"/>
  <dimension ref="C2:AA20"/>
  <sheetViews>
    <sheetView rightToLeft="1" workbookViewId="0" topLeftCell="C1">
      <selection activeCell="C2" sqref="C2:Q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9.57421875" style="0" customWidth="1"/>
    <col min="5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3:27" ht="55.5" customHeight="1">
      <c r="C2" s="355" t="s">
        <v>186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ht="24.75" customHeight="1" thickBot="1">
      <c r="C3" s="195" t="s">
        <v>135</v>
      </c>
    </row>
    <row r="4" spans="3:17" ht="36" customHeight="1" thickBot="1" thickTop="1">
      <c r="C4" s="109"/>
      <c r="D4" s="110" t="s">
        <v>35</v>
      </c>
      <c r="E4" s="357" t="s">
        <v>169</v>
      </c>
      <c r="F4" s="351" t="s">
        <v>37</v>
      </c>
      <c r="G4" s="351" t="s">
        <v>38</v>
      </c>
      <c r="H4" s="351" t="s">
        <v>39</v>
      </c>
      <c r="I4" s="351" t="s">
        <v>40</v>
      </c>
      <c r="J4" s="351" t="s">
        <v>41</v>
      </c>
      <c r="K4" s="351" t="s">
        <v>42</v>
      </c>
      <c r="L4" s="351" t="s">
        <v>43</v>
      </c>
      <c r="M4" s="351" t="s">
        <v>168</v>
      </c>
      <c r="N4" s="351" t="s">
        <v>136</v>
      </c>
      <c r="O4" s="351" t="s">
        <v>46</v>
      </c>
      <c r="P4" s="349" t="s">
        <v>47</v>
      </c>
      <c r="Q4" s="333" t="s">
        <v>2</v>
      </c>
    </row>
    <row r="5" spans="3:17" ht="36" customHeight="1" thickBot="1" thickTop="1">
      <c r="C5" s="111" t="s">
        <v>215</v>
      </c>
      <c r="D5" s="112"/>
      <c r="E5" s="358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0"/>
      <c r="Q5" s="356"/>
    </row>
    <row r="6" spans="3:17" ht="24.75" thickBot="1" thickTop="1">
      <c r="C6" s="345" t="s">
        <v>76</v>
      </c>
      <c r="D6" s="346"/>
      <c r="E6" s="56">
        <v>2340</v>
      </c>
      <c r="F6" s="57">
        <v>886</v>
      </c>
      <c r="G6" s="57">
        <v>389</v>
      </c>
      <c r="H6" s="57">
        <v>255</v>
      </c>
      <c r="I6" s="57">
        <v>530</v>
      </c>
      <c r="J6" s="57">
        <v>56</v>
      </c>
      <c r="K6" s="57">
        <v>11</v>
      </c>
      <c r="L6" s="57">
        <v>7</v>
      </c>
      <c r="M6" s="57">
        <v>2</v>
      </c>
      <c r="N6" s="57">
        <v>2</v>
      </c>
      <c r="O6" s="57">
        <v>100</v>
      </c>
      <c r="P6" s="180">
        <v>185</v>
      </c>
      <c r="Q6" s="181">
        <f aca="true" t="shared" si="0" ref="Q6:Q19">SUM(E6:P6)</f>
        <v>4763</v>
      </c>
    </row>
    <row r="7" spans="3:17" ht="24.75" thickBot="1" thickTop="1">
      <c r="C7" s="347" t="s">
        <v>120</v>
      </c>
      <c r="D7" s="348"/>
      <c r="E7" s="58">
        <v>1657</v>
      </c>
      <c r="F7" s="59">
        <v>1176</v>
      </c>
      <c r="G7" s="59">
        <v>993</v>
      </c>
      <c r="H7" s="59">
        <v>256</v>
      </c>
      <c r="I7" s="59">
        <v>857</v>
      </c>
      <c r="J7" s="59">
        <v>48</v>
      </c>
      <c r="K7" s="59">
        <v>14</v>
      </c>
      <c r="L7" s="57">
        <v>9</v>
      </c>
      <c r="M7" s="57">
        <v>7</v>
      </c>
      <c r="N7" s="57">
        <v>11</v>
      </c>
      <c r="O7" s="57">
        <v>139</v>
      </c>
      <c r="P7" s="182">
        <v>885</v>
      </c>
      <c r="Q7" s="128">
        <f t="shared" si="0"/>
        <v>6052</v>
      </c>
    </row>
    <row r="8" spans="3:17" ht="24.75" thickBot="1" thickTop="1">
      <c r="C8" s="347" t="s">
        <v>121</v>
      </c>
      <c r="D8" s="348"/>
      <c r="E8" s="58">
        <v>2524</v>
      </c>
      <c r="F8" s="59">
        <v>2256</v>
      </c>
      <c r="G8" s="59">
        <v>606</v>
      </c>
      <c r="H8" s="59">
        <v>406</v>
      </c>
      <c r="I8" s="59">
        <v>916</v>
      </c>
      <c r="J8" s="59">
        <v>87</v>
      </c>
      <c r="K8" s="59">
        <v>14</v>
      </c>
      <c r="L8" s="57">
        <v>13</v>
      </c>
      <c r="M8" s="57">
        <v>3</v>
      </c>
      <c r="N8" s="57">
        <v>4</v>
      </c>
      <c r="O8" s="57">
        <v>93</v>
      </c>
      <c r="P8" s="182">
        <v>279</v>
      </c>
      <c r="Q8" s="128">
        <f t="shared" si="0"/>
        <v>7201</v>
      </c>
    </row>
    <row r="9" spans="3:17" ht="24.75" thickBot="1" thickTop="1">
      <c r="C9" s="347" t="s">
        <v>79</v>
      </c>
      <c r="D9" s="348"/>
      <c r="E9" s="58">
        <v>287</v>
      </c>
      <c r="F9" s="59">
        <v>392</v>
      </c>
      <c r="G9" s="59">
        <v>141</v>
      </c>
      <c r="H9" s="59">
        <v>31</v>
      </c>
      <c r="I9" s="59">
        <v>104</v>
      </c>
      <c r="J9" s="59">
        <v>25</v>
      </c>
      <c r="K9" s="59">
        <v>4</v>
      </c>
      <c r="L9" s="57">
        <v>4</v>
      </c>
      <c r="M9" s="57">
        <v>2</v>
      </c>
      <c r="N9" s="57">
        <v>0</v>
      </c>
      <c r="O9" s="57">
        <v>34</v>
      </c>
      <c r="P9" s="182">
        <v>179</v>
      </c>
      <c r="Q9" s="128">
        <f t="shared" si="0"/>
        <v>1203</v>
      </c>
    </row>
    <row r="10" spans="3:17" ht="24.75" thickBot="1" thickTop="1">
      <c r="C10" s="347" t="s">
        <v>122</v>
      </c>
      <c r="D10" s="348"/>
      <c r="E10" s="58">
        <v>575</v>
      </c>
      <c r="F10" s="59">
        <v>276</v>
      </c>
      <c r="G10" s="59">
        <v>110</v>
      </c>
      <c r="H10" s="59">
        <v>86</v>
      </c>
      <c r="I10" s="59">
        <v>71</v>
      </c>
      <c r="J10" s="59">
        <v>18</v>
      </c>
      <c r="K10" s="59">
        <v>3</v>
      </c>
      <c r="L10" s="57">
        <v>0</v>
      </c>
      <c r="M10" s="57">
        <v>5</v>
      </c>
      <c r="N10" s="57">
        <v>1</v>
      </c>
      <c r="O10" s="57">
        <v>116</v>
      </c>
      <c r="P10" s="182">
        <v>41</v>
      </c>
      <c r="Q10" s="128">
        <f t="shared" si="0"/>
        <v>1302</v>
      </c>
    </row>
    <row r="11" spans="3:17" ht="24.75" thickBot="1" thickTop="1">
      <c r="C11" s="347" t="s">
        <v>81</v>
      </c>
      <c r="D11" s="348"/>
      <c r="E11" s="58">
        <v>550</v>
      </c>
      <c r="F11" s="59">
        <v>695</v>
      </c>
      <c r="G11" s="59">
        <v>556</v>
      </c>
      <c r="H11" s="59">
        <v>99</v>
      </c>
      <c r="I11" s="59">
        <v>207</v>
      </c>
      <c r="J11" s="59">
        <v>17</v>
      </c>
      <c r="K11" s="59">
        <v>1</v>
      </c>
      <c r="L11" s="57">
        <v>8</v>
      </c>
      <c r="M11" s="57">
        <v>1</v>
      </c>
      <c r="N11" s="57">
        <v>4</v>
      </c>
      <c r="O11" s="57">
        <v>46</v>
      </c>
      <c r="P11" s="182">
        <v>270</v>
      </c>
      <c r="Q11" s="128">
        <f t="shared" si="0"/>
        <v>2454</v>
      </c>
    </row>
    <row r="12" spans="3:17" ht="24.75" thickBot="1" thickTop="1">
      <c r="C12" s="347" t="s">
        <v>123</v>
      </c>
      <c r="D12" s="348"/>
      <c r="E12" s="58">
        <v>37</v>
      </c>
      <c r="F12" s="59">
        <v>178</v>
      </c>
      <c r="G12" s="59">
        <v>102</v>
      </c>
      <c r="H12" s="59">
        <v>11</v>
      </c>
      <c r="I12" s="59">
        <v>7</v>
      </c>
      <c r="J12" s="59">
        <v>8</v>
      </c>
      <c r="K12" s="59">
        <v>0</v>
      </c>
      <c r="L12" s="57">
        <v>3</v>
      </c>
      <c r="M12" s="57">
        <v>0</v>
      </c>
      <c r="N12" s="57">
        <v>0</v>
      </c>
      <c r="O12" s="57">
        <v>9</v>
      </c>
      <c r="P12" s="182">
        <v>74</v>
      </c>
      <c r="Q12" s="128">
        <f t="shared" si="0"/>
        <v>429</v>
      </c>
    </row>
    <row r="13" spans="3:17" ht="24.75" thickBot="1" thickTop="1">
      <c r="C13" s="347" t="s">
        <v>83</v>
      </c>
      <c r="D13" s="348"/>
      <c r="E13" s="58">
        <v>51</v>
      </c>
      <c r="F13" s="59">
        <v>60</v>
      </c>
      <c r="G13" s="59">
        <v>177</v>
      </c>
      <c r="H13" s="59">
        <v>2</v>
      </c>
      <c r="I13" s="59">
        <v>5</v>
      </c>
      <c r="J13" s="59">
        <v>8</v>
      </c>
      <c r="K13" s="59">
        <v>1</v>
      </c>
      <c r="L13" s="57">
        <v>0</v>
      </c>
      <c r="M13" s="57">
        <v>1</v>
      </c>
      <c r="N13" s="57">
        <v>0</v>
      </c>
      <c r="O13" s="57">
        <v>2</v>
      </c>
      <c r="P13" s="182">
        <v>57</v>
      </c>
      <c r="Q13" s="128">
        <f t="shared" si="0"/>
        <v>364</v>
      </c>
    </row>
    <row r="14" spans="3:17" ht="24.75" thickBot="1" thickTop="1">
      <c r="C14" s="347" t="s">
        <v>30</v>
      </c>
      <c r="D14" s="348"/>
      <c r="E14" s="58">
        <v>324</v>
      </c>
      <c r="F14" s="59">
        <v>369</v>
      </c>
      <c r="G14" s="59">
        <v>65</v>
      </c>
      <c r="H14" s="59">
        <v>25</v>
      </c>
      <c r="I14" s="59">
        <v>26</v>
      </c>
      <c r="J14" s="59">
        <v>6</v>
      </c>
      <c r="K14" s="59">
        <v>8</v>
      </c>
      <c r="L14" s="57">
        <v>9</v>
      </c>
      <c r="M14" s="57">
        <v>4</v>
      </c>
      <c r="N14" s="57">
        <v>2</v>
      </c>
      <c r="O14" s="57">
        <v>26</v>
      </c>
      <c r="P14" s="182">
        <v>18</v>
      </c>
      <c r="Q14" s="128">
        <f t="shared" si="0"/>
        <v>882</v>
      </c>
    </row>
    <row r="15" spans="3:17" ht="24.75" thickBot="1" thickTop="1">
      <c r="C15" s="347" t="s">
        <v>84</v>
      </c>
      <c r="D15" s="348"/>
      <c r="E15" s="58">
        <v>188</v>
      </c>
      <c r="F15" s="59">
        <v>410</v>
      </c>
      <c r="G15" s="59">
        <v>156</v>
      </c>
      <c r="H15" s="59">
        <v>43</v>
      </c>
      <c r="I15" s="59">
        <v>11</v>
      </c>
      <c r="J15" s="59">
        <v>22</v>
      </c>
      <c r="K15" s="59">
        <v>3</v>
      </c>
      <c r="L15" s="57">
        <v>0</v>
      </c>
      <c r="M15" s="57">
        <v>1</v>
      </c>
      <c r="N15" s="57">
        <v>0</v>
      </c>
      <c r="O15" s="57">
        <v>81</v>
      </c>
      <c r="P15" s="182">
        <v>43</v>
      </c>
      <c r="Q15" s="128">
        <f t="shared" si="0"/>
        <v>958</v>
      </c>
    </row>
    <row r="16" spans="3:17" ht="24.75" thickBot="1" thickTop="1">
      <c r="C16" s="347" t="s">
        <v>85</v>
      </c>
      <c r="D16" s="348"/>
      <c r="E16" s="58">
        <v>277</v>
      </c>
      <c r="F16" s="59">
        <v>457</v>
      </c>
      <c r="G16" s="59">
        <v>18</v>
      </c>
      <c r="H16" s="59">
        <v>22</v>
      </c>
      <c r="I16" s="59">
        <v>14</v>
      </c>
      <c r="J16" s="59">
        <v>29</v>
      </c>
      <c r="K16" s="59">
        <v>2</v>
      </c>
      <c r="L16" s="57">
        <v>2</v>
      </c>
      <c r="M16" s="57">
        <v>13</v>
      </c>
      <c r="N16" s="57">
        <v>2</v>
      </c>
      <c r="O16" s="57">
        <v>13</v>
      </c>
      <c r="P16" s="182">
        <v>30</v>
      </c>
      <c r="Q16" s="128">
        <f t="shared" si="0"/>
        <v>879</v>
      </c>
    </row>
    <row r="17" spans="3:17" ht="24.75" thickBot="1" thickTop="1">
      <c r="C17" s="347" t="s">
        <v>86</v>
      </c>
      <c r="D17" s="348"/>
      <c r="E17" s="58">
        <v>294</v>
      </c>
      <c r="F17" s="59">
        <v>412</v>
      </c>
      <c r="G17" s="59">
        <v>242</v>
      </c>
      <c r="H17" s="59">
        <v>32</v>
      </c>
      <c r="I17" s="59">
        <v>134</v>
      </c>
      <c r="J17" s="59">
        <v>22</v>
      </c>
      <c r="K17" s="59">
        <v>1</v>
      </c>
      <c r="L17" s="57">
        <v>0</v>
      </c>
      <c r="M17" s="57">
        <v>1</v>
      </c>
      <c r="N17" s="57">
        <v>1</v>
      </c>
      <c r="O17" s="57">
        <v>62</v>
      </c>
      <c r="P17" s="182">
        <v>938</v>
      </c>
      <c r="Q17" s="128">
        <f t="shared" si="0"/>
        <v>2139</v>
      </c>
    </row>
    <row r="18" spans="3:17" ht="24.75" thickBot="1" thickTop="1">
      <c r="C18" s="353" t="s">
        <v>124</v>
      </c>
      <c r="D18" s="354"/>
      <c r="E18" s="60">
        <v>117</v>
      </c>
      <c r="F18" s="61">
        <v>97</v>
      </c>
      <c r="G18" s="61">
        <v>57</v>
      </c>
      <c r="H18" s="61">
        <v>10</v>
      </c>
      <c r="I18" s="61">
        <v>45</v>
      </c>
      <c r="J18" s="61">
        <v>3</v>
      </c>
      <c r="K18" s="61">
        <v>1</v>
      </c>
      <c r="L18" s="62">
        <v>0</v>
      </c>
      <c r="M18" s="62">
        <v>0</v>
      </c>
      <c r="N18" s="62">
        <v>0</v>
      </c>
      <c r="O18" s="62">
        <v>28</v>
      </c>
      <c r="P18" s="182">
        <v>4</v>
      </c>
      <c r="Q18" s="128">
        <f t="shared" si="0"/>
        <v>362</v>
      </c>
    </row>
    <row r="19" spans="3:17" ht="24.75" thickBot="1" thickTop="1">
      <c r="C19" s="333" t="s">
        <v>2</v>
      </c>
      <c r="D19" s="333"/>
      <c r="E19" s="128">
        <f aca="true" t="shared" si="1" ref="E19:O19">SUM(E6:E18)</f>
        <v>9221</v>
      </c>
      <c r="F19" s="128">
        <f t="shared" si="1"/>
        <v>7664</v>
      </c>
      <c r="G19" s="128">
        <f>SUM(G6:G18)</f>
        <v>3612</v>
      </c>
      <c r="H19" s="128">
        <f t="shared" si="1"/>
        <v>1278</v>
      </c>
      <c r="I19" s="128">
        <f t="shared" si="1"/>
        <v>2927</v>
      </c>
      <c r="J19" s="128">
        <f t="shared" si="1"/>
        <v>349</v>
      </c>
      <c r="K19" s="128">
        <f t="shared" si="1"/>
        <v>63</v>
      </c>
      <c r="L19" s="128">
        <f t="shared" si="1"/>
        <v>55</v>
      </c>
      <c r="M19" s="128">
        <f t="shared" si="1"/>
        <v>40</v>
      </c>
      <c r="N19" s="128">
        <f t="shared" si="1"/>
        <v>27</v>
      </c>
      <c r="O19" s="128">
        <f t="shared" si="1"/>
        <v>749</v>
      </c>
      <c r="P19" s="128">
        <f>SUM(P6:P18)</f>
        <v>3003</v>
      </c>
      <c r="Q19" s="183">
        <f t="shared" si="0"/>
        <v>28988</v>
      </c>
    </row>
    <row r="20" spans="3:4" ht="13.5" thickTop="1">
      <c r="C20" s="342"/>
      <c r="D20" s="342"/>
    </row>
  </sheetData>
  <mergeCells count="29">
    <mergeCell ref="C2:Q2"/>
    <mergeCell ref="Q4:Q5"/>
    <mergeCell ref="E4:E5"/>
    <mergeCell ref="I4:I5"/>
    <mergeCell ref="H4:H5"/>
    <mergeCell ref="G4:G5"/>
    <mergeCell ref="F4:F5"/>
    <mergeCell ref="C19:D19"/>
    <mergeCell ref="C20:D20"/>
    <mergeCell ref="C17:D17"/>
    <mergeCell ref="C18:D18"/>
    <mergeCell ref="C13:D13"/>
    <mergeCell ref="C14:D14"/>
    <mergeCell ref="C15:D15"/>
    <mergeCell ref="C16:D16"/>
    <mergeCell ref="C9:D9"/>
    <mergeCell ref="C10:D10"/>
    <mergeCell ref="C11:D11"/>
    <mergeCell ref="C12:D12"/>
    <mergeCell ref="C6:D6"/>
    <mergeCell ref="C7:D7"/>
    <mergeCell ref="C8:D8"/>
    <mergeCell ref="P4:P5"/>
    <mergeCell ref="O4:O5"/>
    <mergeCell ref="N4:N5"/>
    <mergeCell ref="M4:M5"/>
    <mergeCell ref="L4:L5"/>
    <mergeCell ref="K4:K5"/>
    <mergeCell ref="J4:J5"/>
  </mergeCells>
  <printOptions horizontalCentered="1" verticalCentered="1"/>
  <pageMargins left="0.15748031496062992" right="0.15748031496062992" top="0.2755905511811024" bottom="0.4724409448818898" header="0.91" footer="0.9055118110236221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262"/>
  <dimension ref="B1:AD21"/>
  <sheetViews>
    <sheetView rightToLeft="1" zoomScale="75" zoomScaleNormal="75" workbookViewId="0" topLeftCell="A1">
      <selection activeCell="B1" sqref="B1:U1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4" width="10.00390625" style="0" customWidth="1"/>
    <col min="15" max="15" width="10.7109375" style="0" customWidth="1"/>
    <col min="16" max="16" width="5.7109375" style="0" customWidth="1"/>
    <col min="17" max="17" width="4.8515625" style="0" customWidth="1"/>
    <col min="18" max="18" width="6.140625" style="0" customWidth="1"/>
    <col min="19" max="19" width="5.28125" style="0" customWidth="1"/>
    <col min="20" max="20" width="13.28125" style="0" customWidth="1"/>
    <col min="21" max="21" width="10.140625" style="0" customWidth="1"/>
    <col min="22" max="29" width="4.00390625" style="0" customWidth="1"/>
    <col min="30" max="30" width="7.421875" style="0" customWidth="1"/>
  </cols>
  <sheetData>
    <row r="1" spans="2:30" ht="26.25">
      <c r="B1" s="334" t="s">
        <v>189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40"/>
      <c r="W1" s="40"/>
      <c r="X1" s="40"/>
      <c r="Y1" s="40"/>
      <c r="Z1" s="40"/>
      <c r="AA1" s="40"/>
      <c r="AB1" s="40"/>
      <c r="AC1" s="40"/>
      <c r="AD1" s="40"/>
    </row>
    <row r="2" ht="16.5" thickBot="1">
      <c r="B2" s="199" t="s">
        <v>33</v>
      </c>
    </row>
    <row r="3" spans="2:21" ht="39.75" customHeight="1" thickBot="1" thickTop="1">
      <c r="B3" s="382" t="s">
        <v>34</v>
      </c>
      <c r="C3" s="375" t="s">
        <v>35</v>
      </c>
      <c r="D3" s="367" t="s">
        <v>36</v>
      </c>
      <c r="E3" s="377" t="s">
        <v>37</v>
      </c>
      <c r="F3" s="377" t="s">
        <v>38</v>
      </c>
      <c r="G3" s="377" t="s">
        <v>39</v>
      </c>
      <c r="H3" s="377" t="s">
        <v>40</v>
      </c>
      <c r="I3" s="377" t="s">
        <v>41</v>
      </c>
      <c r="J3" s="377" t="s">
        <v>42</v>
      </c>
      <c r="K3" s="377" t="s">
        <v>43</v>
      </c>
      <c r="L3" s="377" t="s">
        <v>44</v>
      </c>
      <c r="M3" s="365" t="s">
        <v>45</v>
      </c>
      <c r="N3" s="369" t="s">
        <v>46</v>
      </c>
      <c r="O3" s="377" t="s">
        <v>47</v>
      </c>
      <c r="P3" s="363" t="s">
        <v>211</v>
      </c>
      <c r="Q3" s="364"/>
      <c r="R3" s="364" t="s">
        <v>48</v>
      </c>
      <c r="S3" s="381"/>
      <c r="T3" s="379" t="s">
        <v>49</v>
      </c>
      <c r="U3" s="373" t="s">
        <v>2</v>
      </c>
    </row>
    <row r="4" spans="2:21" ht="39.75" customHeight="1" thickBot="1">
      <c r="B4" s="383"/>
      <c r="C4" s="376"/>
      <c r="D4" s="368"/>
      <c r="E4" s="378"/>
      <c r="F4" s="378"/>
      <c r="G4" s="378"/>
      <c r="H4" s="378"/>
      <c r="I4" s="378"/>
      <c r="J4" s="378"/>
      <c r="K4" s="378"/>
      <c r="L4" s="378"/>
      <c r="M4" s="366"/>
      <c r="N4" s="370"/>
      <c r="O4" s="378"/>
      <c r="P4" s="156" t="s">
        <v>50</v>
      </c>
      <c r="Q4" s="118" t="s">
        <v>51</v>
      </c>
      <c r="R4" s="118" t="s">
        <v>50</v>
      </c>
      <c r="S4" s="157" t="s">
        <v>51</v>
      </c>
      <c r="T4" s="380"/>
      <c r="U4" s="374"/>
    </row>
    <row r="5" spans="2:21" ht="39.75" customHeight="1" thickBot="1" thickTop="1">
      <c r="B5" s="371" t="s">
        <v>52</v>
      </c>
      <c r="C5" s="372"/>
      <c r="D5" s="96">
        <v>4377</v>
      </c>
      <c r="E5" s="96">
        <v>1886</v>
      </c>
      <c r="F5" s="96">
        <v>813</v>
      </c>
      <c r="G5" s="96">
        <v>947</v>
      </c>
      <c r="H5" s="96">
        <v>12</v>
      </c>
      <c r="I5" s="96">
        <v>61</v>
      </c>
      <c r="J5" s="96">
        <v>13</v>
      </c>
      <c r="K5" s="96">
        <v>7</v>
      </c>
      <c r="L5" s="96">
        <v>24</v>
      </c>
      <c r="M5" s="96">
        <v>3</v>
      </c>
      <c r="N5" s="96">
        <v>203</v>
      </c>
      <c r="O5" s="96">
        <v>129</v>
      </c>
      <c r="P5" s="158">
        <v>243</v>
      </c>
      <c r="Q5" s="96">
        <v>183</v>
      </c>
      <c r="R5" s="96">
        <v>42</v>
      </c>
      <c r="S5" s="159">
        <v>33</v>
      </c>
      <c r="T5" s="153">
        <v>18886233</v>
      </c>
      <c r="U5" s="257">
        <f aca="true" t="shared" si="0" ref="U5:U21">SUM(D5:O5)</f>
        <v>8475</v>
      </c>
    </row>
    <row r="6" spans="2:21" ht="39.75" customHeight="1" thickBot="1" thickTop="1">
      <c r="B6" s="361" t="s">
        <v>53</v>
      </c>
      <c r="C6" s="362"/>
      <c r="D6" s="96">
        <v>102</v>
      </c>
      <c r="E6" s="96">
        <v>1071</v>
      </c>
      <c r="F6" s="96">
        <v>801</v>
      </c>
      <c r="G6" s="96">
        <v>8</v>
      </c>
      <c r="H6" s="96">
        <v>3</v>
      </c>
      <c r="I6" s="96">
        <v>5</v>
      </c>
      <c r="J6" s="96">
        <v>14</v>
      </c>
      <c r="K6" s="96">
        <v>25</v>
      </c>
      <c r="L6" s="96">
        <v>0</v>
      </c>
      <c r="M6" s="196">
        <v>1</v>
      </c>
      <c r="N6" s="196">
        <v>69</v>
      </c>
      <c r="O6" s="96">
        <v>727</v>
      </c>
      <c r="P6" s="158">
        <v>5</v>
      </c>
      <c r="Q6" s="96">
        <v>0</v>
      </c>
      <c r="R6" s="96">
        <v>1</v>
      </c>
      <c r="S6" s="159">
        <v>0</v>
      </c>
      <c r="T6" s="153">
        <v>4101462</v>
      </c>
      <c r="U6" s="258">
        <f t="shared" si="0"/>
        <v>2826</v>
      </c>
    </row>
    <row r="7" spans="2:21" ht="39.75" customHeight="1" thickBot="1" thickTop="1">
      <c r="B7" s="361" t="s">
        <v>54</v>
      </c>
      <c r="C7" s="362"/>
      <c r="D7" s="96">
        <v>600</v>
      </c>
      <c r="E7" s="96">
        <v>48</v>
      </c>
      <c r="F7" s="96">
        <v>162</v>
      </c>
      <c r="G7" s="96">
        <v>270</v>
      </c>
      <c r="H7" s="96">
        <v>5</v>
      </c>
      <c r="I7" s="96">
        <v>25</v>
      </c>
      <c r="J7" s="96">
        <v>4</v>
      </c>
      <c r="K7" s="96">
        <v>1</v>
      </c>
      <c r="L7" s="96">
        <v>4</v>
      </c>
      <c r="M7" s="196">
        <v>4</v>
      </c>
      <c r="N7" s="196">
        <v>24</v>
      </c>
      <c r="O7" s="96">
        <v>7</v>
      </c>
      <c r="P7" s="158">
        <v>36</v>
      </c>
      <c r="Q7" s="96">
        <v>2</v>
      </c>
      <c r="R7" s="96">
        <v>1</v>
      </c>
      <c r="S7" s="159">
        <v>0</v>
      </c>
      <c r="T7" s="153">
        <v>10273148</v>
      </c>
      <c r="U7" s="258">
        <f t="shared" si="0"/>
        <v>1154</v>
      </c>
    </row>
    <row r="8" spans="2:21" ht="39.75" customHeight="1" thickBot="1" thickTop="1">
      <c r="B8" s="359" t="s">
        <v>55</v>
      </c>
      <c r="C8" s="360"/>
      <c r="D8" s="96">
        <v>28</v>
      </c>
      <c r="E8" s="96">
        <v>3</v>
      </c>
      <c r="F8" s="96">
        <v>6</v>
      </c>
      <c r="G8" s="96">
        <v>10</v>
      </c>
      <c r="H8" s="96">
        <v>3</v>
      </c>
      <c r="I8" s="96">
        <v>71</v>
      </c>
      <c r="J8" s="96">
        <v>1</v>
      </c>
      <c r="K8" s="96">
        <v>1</v>
      </c>
      <c r="L8" s="96">
        <v>3</v>
      </c>
      <c r="M8" s="196">
        <v>3</v>
      </c>
      <c r="N8" s="196">
        <v>6</v>
      </c>
      <c r="O8" s="96">
        <v>0</v>
      </c>
      <c r="P8" s="158">
        <v>17</v>
      </c>
      <c r="Q8" s="96">
        <v>0</v>
      </c>
      <c r="R8" s="96">
        <v>2</v>
      </c>
      <c r="S8" s="159">
        <v>0</v>
      </c>
      <c r="T8" s="153">
        <v>1071150</v>
      </c>
      <c r="U8" s="258">
        <f t="shared" si="0"/>
        <v>135</v>
      </c>
    </row>
    <row r="9" spans="2:21" ht="39.75" customHeight="1" thickBot="1" thickTop="1">
      <c r="B9" s="359" t="s">
        <v>56</v>
      </c>
      <c r="C9" s="360"/>
      <c r="D9" s="96">
        <v>78</v>
      </c>
      <c r="E9" s="96">
        <v>7</v>
      </c>
      <c r="F9" s="96">
        <v>65</v>
      </c>
      <c r="G9" s="96">
        <v>1</v>
      </c>
      <c r="H9" s="96">
        <v>10</v>
      </c>
      <c r="I9" s="96">
        <v>5</v>
      </c>
      <c r="J9" s="96">
        <v>0</v>
      </c>
      <c r="K9" s="96">
        <v>0</v>
      </c>
      <c r="L9" s="96">
        <v>2</v>
      </c>
      <c r="M9" s="196">
        <v>5</v>
      </c>
      <c r="N9" s="196">
        <v>4</v>
      </c>
      <c r="O9" s="96">
        <v>7</v>
      </c>
      <c r="P9" s="158">
        <v>14</v>
      </c>
      <c r="Q9" s="96">
        <v>0</v>
      </c>
      <c r="R9" s="96">
        <v>0</v>
      </c>
      <c r="S9" s="159">
        <v>0</v>
      </c>
      <c r="T9" s="153">
        <v>2476545</v>
      </c>
      <c r="U9" s="258">
        <f t="shared" si="0"/>
        <v>184</v>
      </c>
    </row>
    <row r="10" spans="2:21" ht="39.75" customHeight="1" thickBot="1" thickTop="1">
      <c r="B10" s="359" t="s">
        <v>57</v>
      </c>
      <c r="C10" s="360"/>
      <c r="D10" s="96">
        <v>37</v>
      </c>
      <c r="E10" s="96">
        <v>4</v>
      </c>
      <c r="F10" s="96">
        <v>22</v>
      </c>
      <c r="G10" s="96">
        <v>4</v>
      </c>
      <c r="H10" s="96">
        <v>1</v>
      </c>
      <c r="I10" s="96">
        <v>2</v>
      </c>
      <c r="J10" s="96">
        <v>0</v>
      </c>
      <c r="K10" s="96">
        <v>0</v>
      </c>
      <c r="L10" s="96">
        <v>1</v>
      </c>
      <c r="M10" s="196">
        <v>1</v>
      </c>
      <c r="N10" s="196">
        <v>0</v>
      </c>
      <c r="O10" s="96">
        <v>3</v>
      </c>
      <c r="P10" s="158">
        <v>2</v>
      </c>
      <c r="Q10" s="96">
        <v>0</v>
      </c>
      <c r="R10" s="96">
        <v>0</v>
      </c>
      <c r="S10" s="159">
        <v>0</v>
      </c>
      <c r="T10" s="153">
        <v>1308300</v>
      </c>
      <c r="U10" s="258">
        <f t="shared" si="0"/>
        <v>75</v>
      </c>
    </row>
    <row r="11" spans="2:21" ht="39.75" customHeight="1" thickBot="1" thickTop="1">
      <c r="B11" s="359" t="s">
        <v>58</v>
      </c>
      <c r="C11" s="360"/>
      <c r="D11" s="96">
        <v>70</v>
      </c>
      <c r="E11" s="96">
        <v>84</v>
      </c>
      <c r="F11" s="96">
        <v>41</v>
      </c>
      <c r="G11" s="96">
        <v>7</v>
      </c>
      <c r="H11" s="96">
        <v>0</v>
      </c>
      <c r="I11" s="96">
        <v>1</v>
      </c>
      <c r="J11" s="96">
        <v>0</v>
      </c>
      <c r="K11" s="96">
        <v>2</v>
      </c>
      <c r="L11" s="96">
        <v>1</v>
      </c>
      <c r="M11" s="196">
        <v>0</v>
      </c>
      <c r="N11" s="196">
        <v>11</v>
      </c>
      <c r="O11" s="96">
        <v>10</v>
      </c>
      <c r="P11" s="158">
        <v>14</v>
      </c>
      <c r="Q11" s="96">
        <v>6</v>
      </c>
      <c r="R11" s="96">
        <v>0</v>
      </c>
      <c r="S11" s="159">
        <v>0</v>
      </c>
      <c r="T11" s="153">
        <v>1192750</v>
      </c>
      <c r="U11" s="258">
        <f t="shared" si="0"/>
        <v>227</v>
      </c>
    </row>
    <row r="12" spans="2:21" ht="39.75" customHeight="1" thickBot="1" thickTop="1">
      <c r="B12" s="361" t="s">
        <v>59</v>
      </c>
      <c r="C12" s="362"/>
      <c r="D12" s="96">
        <v>55</v>
      </c>
      <c r="E12" s="96">
        <v>5</v>
      </c>
      <c r="F12" s="96">
        <v>5</v>
      </c>
      <c r="G12" s="96">
        <v>5</v>
      </c>
      <c r="H12" s="96">
        <v>0</v>
      </c>
      <c r="I12" s="96">
        <v>0</v>
      </c>
      <c r="J12" s="96">
        <v>1</v>
      </c>
      <c r="K12" s="96">
        <v>0</v>
      </c>
      <c r="L12" s="96">
        <v>0</v>
      </c>
      <c r="M12" s="196">
        <v>1</v>
      </c>
      <c r="N12" s="196">
        <v>1</v>
      </c>
      <c r="O12" s="96">
        <v>0</v>
      </c>
      <c r="P12" s="158">
        <v>5</v>
      </c>
      <c r="Q12" s="96">
        <v>0</v>
      </c>
      <c r="R12" s="96">
        <v>0</v>
      </c>
      <c r="S12" s="159">
        <v>0</v>
      </c>
      <c r="T12" s="153">
        <v>107700</v>
      </c>
      <c r="U12" s="258">
        <f t="shared" si="0"/>
        <v>73</v>
      </c>
    </row>
    <row r="13" spans="2:21" ht="39.75" customHeight="1" thickBot="1" thickTop="1">
      <c r="B13" s="361" t="s">
        <v>60</v>
      </c>
      <c r="C13" s="362"/>
      <c r="D13" s="96">
        <v>82</v>
      </c>
      <c r="E13" s="96">
        <v>37</v>
      </c>
      <c r="F13" s="96">
        <v>55</v>
      </c>
      <c r="G13" s="96">
        <v>2</v>
      </c>
      <c r="H13" s="96">
        <v>0</v>
      </c>
      <c r="I13" s="96">
        <v>2</v>
      </c>
      <c r="J13" s="96">
        <v>2</v>
      </c>
      <c r="K13" s="96">
        <v>0</v>
      </c>
      <c r="L13" s="96">
        <v>0</v>
      </c>
      <c r="M13" s="196">
        <v>1</v>
      </c>
      <c r="N13" s="196">
        <v>15</v>
      </c>
      <c r="O13" s="96">
        <v>0</v>
      </c>
      <c r="P13" s="158">
        <v>2</v>
      </c>
      <c r="Q13" s="96">
        <v>0</v>
      </c>
      <c r="R13" s="96">
        <v>2</v>
      </c>
      <c r="S13" s="159">
        <v>0</v>
      </c>
      <c r="T13" s="153">
        <v>7383300</v>
      </c>
      <c r="U13" s="258">
        <f t="shared" si="0"/>
        <v>196</v>
      </c>
    </row>
    <row r="14" spans="2:21" ht="39.75" customHeight="1" thickBot="1" thickTop="1">
      <c r="B14" s="361" t="s">
        <v>61</v>
      </c>
      <c r="C14" s="362"/>
      <c r="D14" s="96">
        <v>158</v>
      </c>
      <c r="E14" s="96">
        <v>30</v>
      </c>
      <c r="F14" s="96">
        <v>23</v>
      </c>
      <c r="G14" s="96">
        <v>5</v>
      </c>
      <c r="H14" s="96">
        <v>3</v>
      </c>
      <c r="I14" s="96">
        <v>0</v>
      </c>
      <c r="J14" s="96">
        <v>0</v>
      </c>
      <c r="K14" s="96">
        <v>2</v>
      </c>
      <c r="L14" s="96">
        <v>0</v>
      </c>
      <c r="M14" s="196">
        <v>3</v>
      </c>
      <c r="N14" s="196">
        <v>14</v>
      </c>
      <c r="O14" s="96">
        <v>11</v>
      </c>
      <c r="P14" s="158">
        <v>3</v>
      </c>
      <c r="Q14" s="96">
        <v>1</v>
      </c>
      <c r="R14" s="96">
        <v>0</v>
      </c>
      <c r="S14" s="159">
        <v>0</v>
      </c>
      <c r="T14" s="153">
        <v>5603105</v>
      </c>
      <c r="U14" s="258">
        <f t="shared" si="0"/>
        <v>249</v>
      </c>
    </row>
    <row r="15" spans="2:21" ht="39.75" customHeight="1" thickBot="1" thickTop="1">
      <c r="B15" s="361" t="s">
        <v>62</v>
      </c>
      <c r="C15" s="362"/>
      <c r="D15" s="96">
        <v>1374</v>
      </c>
      <c r="E15" s="96">
        <v>219</v>
      </c>
      <c r="F15" s="96">
        <v>193</v>
      </c>
      <c r="G15" s="96">
        <v>11</v>
      </c>
      <c r="H15" s="96">
        <v>2875</v>
      </c>
      <c r="I15" s="96">
        <v>156</v>
      </c>
      <c r="J15" s="96">
        <v>20</v>
      </c>
      <c r="K15" s="96">
        <v>6</v>
      </c>
      <c r="L15" s="96">
        <v>3</v>
      </c>
      <c r="M15" s="196">
        <v>2</v>
      </c>
      <c r="N15" s="196">
        <v>332</v>
      </c>
      <c r="O15" s="96">
        <v>42</v>
      </c>
      <c r="P15" s="158">
        <v>300</v>
      </c>
      <c r="Q15" s="96">
        <v>22</v>
      </c>
      <c r="R15" s="96">
        <v>76</v>
      </c>
      <c r="S15" s="159">
        <v>3</v>
      </c>
      <c r="T15" s="153">
        <v>14318325</v>
      </c>
      <c r="U15" s="258">
        <f t="shared" si="0"/>
        <v>5233</v>
      </c>
    </row>
    <row r="16" spans="2:21" ht="39.75" customHeight="1" thickBot="1" thickTop="1">
      <c r="B16" s="361" t="s">
        <v>63</v>
      </c>
      <c r="C16" s="362"/>
      <c r="D16" s="96">
        <v>182</v>
      </c>
      <c r="E16" s="96">
        <v>31</v>
      </c>
      <c r="F16" s="96">
        <v>30</v>
      </c>
      <c r="G16" s="96">
        <v>1</v>
      </c>
      <c r="H16" s="96">
        <v>0</v>
      </c>
      <c r="I16" s="96">
        <v>2</v>
      </c>
      <c r="J16" s="96">
        <v>2</v>
      </c>
      <c r="K16" s="96">
        <v>0</v>
      </c>
      <c r="L16" s="96">
        <v>0</v>
      </c>
      <c r="M16" s="196">
        <v>0</v>
      </c>
      <c r="N16" s="196">
        <v>30</v>
      </c>
      <c r="O16" s="96">
        <v>8</v>
      </c>
      <c r="P16" s="158">
        <v>14</v>
      </c>
      <c r="Q16" s="96">
        <v>0</v>
      </c>
      <c r="R16" s="96">
        <v>0</v>
      </c>
      <c r="S16" s="159">
        <v>1</v>
      </c>
      <c r="T16" s="153">
        <v>629380</v>
      </c>
      <c r="U16" s="258">
        <f t="shared" si="0"/>
        <v>286</v>
      </c>
    </row>
    <row r="17" spans="2:21" ht="39.75" customHeight="1" thickBot="1" thickTop="1">
      <c r="B17" s="361" t="s">
        <v>64</v>
      </c>
      <c r="C17" s="362"/>
      <c r="D17" s="96">
        <v>135</v>
      </c>
      <c r="E17" s="96">
        <v>7</v>
      </c>
      <c r="F17" s="96">
        <v>31</v>
      </c>
      <c r="G17" s="96">
        <v>0</v>
      </c>
      <c r="H17" s="96">
        <v>0</v>
      </c>
      <c r="I17" s="96">
        <v>6</v>
      </c>
      <c r="J17" s="96">
        <v>2</v>
      </c>
      <c r="K17" s="96">
        <v>2</v>
      </c>
      <c r="L17" s="96">
        <v>1</v>
      </c>
      <c r="M17" s="196">
        <v>2</v>
      </c>
      <c r="N17" s="196">
        <v>4</v>
      </c>
      <c r="O17" s="96">
        <v>0</v>
      </c>
      <c r="P17" s="158">
        <v>2</v>
      </c>
      <c r="Q17" s="96">
        <v>0</v>
      </c>
      <c r="R17" s="96">
        <v>1</v>
      </c>
      <c r="S17" s="159">
        <v>0</v>
      </c>
      <c r="T17" s="153">
        <v>3530340</v>
      </c>
      <c r="U17" s="258">
        <f t="shared" si="0"/>
        <v>190</v>
      </c>
    </row>
    <row r="18" spans="2:21" ht="39.75" customHeight="1" thickBot="1" thickTop="1">
      <c r="B18" s="361" t="s">
        <v>170</v>
      </c>
      <c r="C18" s="362"/>
      <c r="D18" s="96">
        <v>1857</v>
      </c>
      <c r="E18" s="96">
        <v>13</v>
      </c>
      <c r="F18" s="96">
        <v>12</v>
      </c>
      <c r="G18" s="96">
        <v>1</v>
      </c>
      <c r="H18" s="96">
        <v>1</v>
      </c>
      <c r="I18" s="96">
        <v>2</v>
      </c>
      <c r="J18" s="96">
        <v>1</v>
      </c>
      <c r="K18" s="96">
        <v>8</v>
      </c>
      <c r="L18" s="96">
        <v>1</v>
      </c>
      <c r="M18" s="196">
        <v>1</v>
      </c>
      <c r="N18" s="196">
        <v>2</v>
      </c>
      <c r="O18" s="96">
        <v>33</v>
      </c>
      <c r="P18" s="158">
        <v>3</v>
      </c>
      <c r="Q18" s="96">
        <v>0</v>
      </c>
      <c r="R18" s="96">
        <v>1</v>
      </c>
      <c r="S18" s="159">
        <v>0</v>
      </c>
      <c r="T18" s="153">
        <v>1421204</v>
      </c>
      <c r="U18" s="258">
        <f t="shared" si="0"/>
        <v>1932</v>
      </c>
    </row>
    <row r="19" spans="2:21" ht="39.75" customHeight="1" thickBot="1" thickTop="1">
      <c r="B19" s="361" t="s">
        <v>66</v>
      </c>
      <c r="C19" s="362"/>
      <c r="D19" s="96">
        <v>34</v>
      </c>
      <c r="E19" s="96">
        <v>3</v>
      </c>
      <c r="F19" s="96">
        <v>26</v>
      </c>
      <c r="G19" s="96">
        <v>0</v>
      </c>
      <c r="H19" s="96">
        <v>14</v>
      </c>
      <c r="I19" s="96">
        <v>8</v>
      </c>
      <c r="J19" s="96">
        <v>1</v>
      </c>
      <c r="K19" s="96">
        <v>0</v>
      </c>
      <c r="L19" s="96">
        <v>0</v>
      </c>
      <c r="M19" s="196">
        <v>0</v>
      </c>
      <c r="N19" s="196">
        <v>4</v>
      </c>
      <c r="O19" s="96">
        <v>1</v>
      </c>
      <c r="P19" s="158">
        <v>3</v>
      </c>
      <c r="Q19" s="96">
        <v>0</v>
      </c>
      <c r="R19" s="96">
        <v>0</v>
      </c>
      <c r="S19" s="159">
        <v>0</v>
      </c>
      <c r="T19" s="153">
        <v>892200</v>
      </c>
      <c r="U19" s="258">
        <f t="shared" si="0"/>
        <v>91</v>
      </c>
    </row>
    <row r="20" spans="2:21" ht="39.75" customHeight="1" thickBot="1" thickTop="1">
      <c r="B20" s="386" t="s">
        <v>67</v>
      </c>
      <c r="C20" s="387"/>
      <c r="D20" s="97">
        <v>52</v>
      </c>
      <c r="E20" s="97">
        <v>4216</v>
      </c>
      <c r="F20" s="97">
        <v>1327</v>
      </c>
      <c r="G20" s="97">
        <v>6</v>
      </c>
      <c r="H20" s="97">
        <v>0</v>
      </c>
      <c r="I20" s="97">
        <v>3</v>
      </c>
      <c r="J20" s="97">
        <v>2</v>
      </c>
      <c r="K20" s="97">
        <v>1</v>
      </c>
      <c r="L20" s="97">
        <v>0</v>
      </c>
      <c r="M20" s="196">
        <v>0</v>
      </c>
      <c r="N20" s="196">
        <v>30</v>
      </c>
      <c r="O20" s="97">
        <v>2025</v>
      </c>
      <c r="P20" s="160">
        <v>5</v>
      </c>
      <c r="Q20" s="97">
        <v>2</v>
      </c>
      <c r="R20" s="97">
        <v>0</v>
      </c>
      <c r="S20" s="161">
        <v>2</v>
      </c>
      <c r="T20" s="154">
        <v>460419</v>
      </c>
      <c r="U20" s="258">
        <f t="shared" si="0"/>
        <v>7662</v>
      </c>
    </row>
    <row r="21" spans="2:21" ht="39.75" customHeight="1" thickBot="1" thickTop="1">
      <c r="B21" s="384" t="s">
        <v>2</v>
      </c>
      <c r="C21" s="385"/>
      <c r="D21" s="119">
        <f>SUM(D5:D20)</f>
        <v>9221</v>
      </c>
      <c r="E21" s="119">
        <f aca="true" t="shared" si="1" ref="E21:S21">SUM(E5:E20)</f>
        <v>7664</v>
      </c>
      <c r="F21" s="119">
        <f t="shared" si="1"/>
        <v>3612</v>
      </c>
      <c r="G21" s="119">
        <f t="shared" si="1"/>
        <v>1278</v>
      </c>
      <c r="H21" s="119">
        <f t="shared" si="1"/>
        <v>2927</v>
      </c>
      <c r="I21" s="119">
        <f t="shared" si="1"/>
        <v>349</v>
      </c>
      <c r="J21" s="119">
        <f t="shared" si="1"/>
        <v>63</v>
      </c>
      <c r="K21" s="119">
        <f t="shared" si="1"/>
        <v>55</v>
      </c>
      <c r="L21" s="119">
        <f t="shared" si="1"/>
        <v>40</v>
      </c>
      <c r="M21" s="197">
        <f t="shared" si="1"/>
        <v>27</v>
      </c>
      <c r="N21" s="198">
        <f t="shared" si="1"/>
        <v>749</v>
      </c>
      <c r="O21" s="119">
        <f t="shared" si="1"/>
        <v>3003</v>
      </c>
      <c r="P21" s="162">
        <f t="shared" si="1"/>
        <v>668</v>
      </c>
      <c r="Q21" s="119">
        <f t="shared" si="1"/>
        <v>216</v>
      </c>
      <c r="R21" s="119">
        <f t="shared" si="1"/>
        <v>126</v>
      </c>
      <c r="S21" s="120">
        <f t="shared" si="1"/>
        <v>39</v>
      </c>
      <c r="T21" s="155">
        <f>SUM(T5:T20)</f>
        <v>73655561</v>
      </c>
      <c r="U21" s="259">
        <f t="shared" si="0"/>
        <v>28988</v>
      </c>
    </row>
    <row r="22" ht="13.5" thickTop="1"/>
  </sheetData>
  <mergeCells count="36">
    <mergeCell ref="B14:C14"/>
    <mergeCell ref="B15:C15"/>
    <mergeCell ref="B21:C21"/>
    <mergeCell ref="B20:C20"/>
    <mergeCell ref="B16:C16"/>
    <mergeCell ref="B17:C17"/>
    <mergeCell ref="B18:C18"/>
    <mergeCell ref="B19:C19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U3:U4"/>
    <mergeCell ref="C3:C4"/>
    <mergeCell ref="L3:L4"/>
    <mergeCell ref="K3:K4"/>
    <mergeCell ref="J3:J4"/>
    <mergeCell ref="I3:I4"/>
    <mergeCell ref="O3:O4"/>
    <mergeCell ref="T3:T4"/>
    <mergeCell ref="R3:S3"/>
    <mergeCell ref="B1:U1"/>
    <mergeCell ref="B8:C8"/>
    <mergeCell ref="B9:C9"/>
    <mergeCell ref="B10:C10"/>
    <mergeCell ref="B7:C7"/>
    <mergeCell ref="P3:Q3"/>
    <mergeCell ref="M3:M4"/>
    <mergeCell ref="D3:D4"/>
    <mergeCell ref="N3:N4"/>
    <mergeCell ref="B5:C5"/>
  </mergeCells>
  <printOptions horizontalCentered="1" verticalCentered="1"/>
  <pageMargins left="0.21" right="0.4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1"/>
  <dimension ref="A1:AG17"/>
  <sheetViews>
    <sheetView rightToLeft="1" zoomScale="75" zoomScaleNormal="75" workbookViewId="0" topLeftCell="A1">
      <selection activeCell="X9" sqref="X9"/>
    </sheetView>
  </sheetViews>
  <sheetFormatPr defaultColWidth="9.140625" defaultRowHeight="12.75"/>
  <cols>
    <col min="2" max="2" width="7.140625" style="0" customWidth="1"/>
    <col min="3" max="18" width="9.7109375" style="0" customWidth="1"/>
    <col min="19" max="22" width="5.7109375" style="0" customWidth="1"/>
    <col min="23" max="23" width="16.7109375" style="0" customWidth="1"/>
    <col min="24" max="24" width="10.7109375" style="0" customWidth="1"/>
    <col min="25" max="32" width="4.00390625" style="0" customWidth="1"/>
    <col min="33" max="33" width="7.421875" style="0" customWidth="1"/>
  </cols>
  <sheetData>
    <row r="1" spans="1:33" ht="26.25">
      <c r="A1" s="334" t="s">
        <v>190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40"/>
      <c r="Z1" s="40"/>
      <c r="AA1" s="40"/>
      <c r="AB1" s="40"/>
      <c r="AC1" s="40"/>
      <c r="AD1" s="40"/>
      <c r="AE1" s="40"/>
      <c r="AF1" s="40"/>
      <c r="AG1" s="40"/>
    </row>
    <row r="2" ht="16.5" thickBot="1">
      <c r="A2" s="195" t="s">
        <v>87</v>
      </c>
    </row>
    <row r="3" spans="1:24" ht="39.75" customHeight="1" thickBot="1" thickTop="1">
      <c r="A3" s="399" t="s">
        <v>88</v>
      </c>
      <c r="B3" s="395" t="s">
        <v>89</v>
      </c>
      <c r="C3" s="390" t="s">
        <v>52</v>
      </c>
      <c r="D3" s="390" t="s">
        <v>53</v>
      </c>
      <c r="E3" s="390" t="s">
        <v>54</v>
      </c>
      <c r="F3" s="390" t="s">
        <v>90</v>
      </c>
      <c r="G3" s="390" t="s">
        <v>91</v>
      </c>
      <c r="H3" s="390" t="s">
        <v>57</v>
      </c>
      <c r="I3" s="390" t="s">
        <v>58</v>
      </c>
      <c r="J3" s="390" t="s">
        <v>59</v>
      </c>
      <c r="K3" s="390" t="s">
        <v>60</v>
      </c>
      <c r="L3" s="390" t="s">
        <v>61</v>
      </c>
      <c r="M3" s="390" t="s">
        <v>62</v>
      </c>
      <c r="N3" s="397" t="s">
        <v>63</v>
      </c>
      <c r="O3" s="390" t="s">
        <v>92</v>
      </c>
      <c r="P3" s="390" t="s">
        <v>170</v>
      </c>
      <c r="Q3" s="397" t="s">
        <v>66</v>
      </c>
      <c r="R3" s="390" t="s">
        <v>67</v>
      </c>
      <c r="S3" s="394" t="s">
        <v>212</v>
      </c>
      <c r="T3" s="394"/>
      <c r="U3" s="394" t="s">
        <v>71</v>
      </c>
      <c r="V3" s="394"/>
      <c r="W3" s="392" t="s">
        <v>49</v>
      </c>
      <c r="X3" s="388" t="s">
        <v>2</v>
      </c>
    </row>
    <row r="4" spans="1:24" ht="39.75" customHeight="1" thickBot="1">
      <c r="A4" s="400"/>
      <c r="B4" s="396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8"/>
      <c r="O4" s="391"/>
      <c r="P4" s="391"/>
      <c r="Q4" s="398"/>
      <c r="R4" s="391"/>
      <c r="S4" s="127" t="s">
        <v>50</v>
      </c>
      <c r="T4" s="127" t="s">
        <v>51</v>
      </c>
      <c r="U4" s="127" t="s">
        <v>50</v>
      </c>
      <c r="V4" s="127" t="s">
        <v>51</v>
      </c>
      <c r="W4" s="393"/>
      <c r="X4" s="389"/>
    </row>
    <row r="5" spans="1:24" ht="54.75" customHeight="1">
      <c r="A5" s="371" t="s">
        <v>36</v>
      </c>
      <c r="B5" s="372"/>
      <c r="C5" s="298">
        <v>4377</v>
      </c>
      <c r="D5" s="298">
        <v>102</v>
      </c>
      <c r="E5" s="298">
        <v>600</v>
      </c>
      <c r="F5" s="298">
        <v>28</v>
      </c>
      <c r="G5" s="298">
        <v>78</v>
      </c>
      <c r="H5" s="298">
        <v>37</v>
      </c>
      <c r="I5" s="298">
        <v>70</v>
      </c>
      <c r="J5" s="298">
        <v>55</v>
      </c>
      <c r="K5" s="298">
        <v>82</v>
      </c>
      <c r="L5" s="298">
        <v>158</v>
      </c>
      <c r="M5" s="298">
        <v>1374</v>
      </c>
      <c r="N5" s="298">
        <v>182</v>
      </c>
      <c r="O5" s="298">
        <v>135</v>
      </c>
      <c r="P5" s="298">
        <v>1857</v>
      </c>
      <c r="Q5" s="299">
        <v>34</v>
      </c>
      <c r="R5" s="299">
        <v>52</v>
      </c>
      <c r="S5" s="298">
        <v>151</v>
      </c>
      <c r="T5" s="298">
        <v>92</v>
      </c>
      <c r="U5" s="298">
        <v>25</v>
      </c>
      <c r="V5" s="298">
        <v>21</v>
      </c>
      <c r="W5" s="305">
        <v>44757694</v>
      </c>
      <c r="X5" s="303">
        <f aca="true" t="shared" si="0" ref="X5:X17">SUM(C5:R5)</f>
        <v>9221</v>
      </c>
    </row>
    <row r="6" spans="1:24" ht="54.75" customHeight="1">
      <c r="A6" s="361" t="s">
        <v>93</v>
      </c>
      <c r="B6" s="362"/>
      <c r="C6" s="298">
        <v>1886</v>
      </c>
      <c r="D6" s="298">
        <v>1071</v>
      </c>
      <c r="E6" s="298">
        <v>48</v>
      </c>
      <c r="F6" s="298">
        <v>3</v>
      </c>
      <c r="G6" s="298">
        <v>7</v>
      </c>
      <c r="H6" s="298">
        <v>4</v>
      </c>
      <c r="I6" s="298">
        <v>84</v>
      </c>
      <c r="J6" s="298">
        <v>5</v>
      </c>
      <c r="K6" s="298">
        <v>37</v>
      </c>
      <c r="L6" s="298">
        <v>30</v>
      </c>
      <c r="M6" s="298">
        <v>219</v>
      </c>
      <c r="N6" s="298">
        <v>31</v>
      </c>
      <c r="O6" s="298">
        <v>7</v>
      </c>
      <c r="P6" s="298">
        <v>13</v>
      </c>
      <c r="Q6" s="300">
        <v>3</v>
      </c>
      <c r="R6" s="300">
        <v>4216</v>
      </c>
      <c r="S6" s="298">
        <v>65</v>
      </c>
      <c r="T6" s="298">
        <v>37</v>
      </c>
      <c r="U6" s="298">
        <v>13</v>
      </c>
      <c r="V6" s="298">
        <v>8</v>
      </c>
      <c r="W6" s="305">
        <v>4538506</v>
      </c>
      <c r="X6" s="303">
        <f t="shared" si="0"/>
        <v>7664</v>
      </c>
    </row>
    <row r="7" spans="1:24" ht="54.75" customHeight="1">
      <c r="A7" s="361" t="s">
        <v>94</v>
      </c>
      <c r="B7" s="362"/>
      <c r="C7" s="298">
        <v>813</v>
      </c>
      <c r="D7" s="298">
        <v>801</v>
      </c>
      <c r="E7" s="298">
        <v>162</v>
      </c>
      <c r="F7" s="298">
        <v>6</v>
      </c>
      <c r="G7" s="298">
        <v>65</v>
      </c>
      <c r="H7" s="298">
        <v>22</v>
      </c>
      <c r="I7" s="298">
        <v>41</v>
      </c>
      <c r="J7" s="298">
        <v>5</v>
      </c>
      <c r="K7" s="298">
        <v>55</v>
      </c>
      <c r="L7" s="298">
        <v>23</v>
      </c>
      <c r="M7" s="298">
        <v>193</v>
      </c>
      <c r="N7" s="298">
        <v>30</v>
      </c>
      <c r="O7" s="298">
        <v>31</v>
      </c>
      <c r="P7" s="298">
        <v>12</v>
      </c>
      <c r="Q7" s="300">
        <v>26</v>
      </c>
      <c r="R7" s="300">
        <v>1327</v>
      </c>
      <c r="S7" s="298">
        <v>53</v>
      </c>
      <c r="T7" s="298">
        <v>27</v>
      </c>
      <c r="U7" s="298">
        <v>6</v>
      </c>
      <c r="V7" s="298">
        <v>4</v>
      </c>
      <c r="W7" s="305">
        <v>10141109</v>
      </c>
      <c r="X7" s="303">
        <f t="shared" si="0"/>
        <v>3612</v>
      </c>
    </row>
    <row r="8" spans="1:24" ht="54.75" customHeight="1">
      <c r="A8" s="359" t="s">
        <v>39</v>
      </c>
      <c r="B8" s="360"/>
      <c r="C8" s="298">
        <v>947</v>
      </c>
      <c r="D8" s="298">
        <v>8</v>
      </c>
      <c r="E8" s="298">
        <v>270</v>
      </c>
      <c r="F8" s="298">
        <v>10</v>
      </c>
      <c r="G8" s="298">
        <v>1</v>
      </c>
      <c r="H8" s="298">
        <v>4</v>
      </c>
      <c r="I8" s="298">
        <v>7</v>
      </c>
      <c r="J8" s="298">
        <v>5</v>
      </c>
      <c r="K8" s="298">
        <v>2</v>
      </c>
      <c r="L8" s="298">
        <v>5</v>
      </c>
      <c r="M8" s="298">
        <v>11</v>
      </c>
      <c r="N8" s="298">
        <v>1</v>
      </c>
      <c r="O8" s="298">
        <v>0</v>
      </c>
      <c r="P8" s="298">
        <v>1</v>
      </c>
      <c r="Q8" s="300">
        <v>0</v>
      </c>
      <c r="R8" s="300">
        <v>6</v>
      </c>
      <c r="S8" s="298">
        <v>56</v>
      </c>
      <c r="T8" s="298">
        <v>16</v>
      </c>
      <c r="U8" s="298">
        <v>3</v>
      </c>
      <c r="V8" s="298">
        <v>1</v>
      </c>
      <c r="W8" s="305">
        <v>1562618</v>
      </c>
      <c r="X8" s="303">
        <f t="shared" si="0"/>
        <v>1278</v>
      </c>
    </row>
    <row r="9" spans="1:24" ht="54.75" customHeight="1">
      <c r="A9" s="359" t="s">
        <v>40</v>
      </c>
      <c r="B9" s="360"/>
      <c r="C9" s="298">
        <v>12</v>
      </c>
      <c r="D9" s="298">
        <v>3</v>
      </c>
      <c r="E9" s="298">
        <v>5</v>
      </c>
      <c r="F9" s="298">
        <v>3</v>
      </c>
      <c r="G9" s="298">
        <v>10</v>
      </c>
      <c r="H9" s="298">
        <v>1</v>
      </c>
      <c r="I9" s="298">
        <v>0</v>
      </c>
      <c r="J9" s="298">
        <v>0</v>
      </c>
      <c r="K9" s="298">
        <v>0</v>
      </c>
      <c r="L9" s="298">
        <v>3</v>
      </c>
      <c r="M9" s="298">
        <v>2875</v>
      </c>
      <c r="N9" s="298">
        <v>0</v>
      </c>
      <c r="O9" s="298">
        <v>0</v>
      </c>
      <c r="P9" s="298">
        <v>1</v>
      </c>
      <c r="Q9" s="300">
        <v>14</v>
      </c>
      <c r="R9" s="300">
        <v>0</v>
      </c>
      <c r="S9" s="298">
        <v>260</v>
      </c>
      <c r="T9" s="298">
        <v>17</v>
      </c>
      <c r="U9" s="298">
        <v>70</v>
      </c>
      <c r="V9" s="298">
        <v>3</v>
      </c>
      <c r="W9" s="305">
        <v>7207357</v>
      </c>
      <c r="X9" s="303">
        <f t="shared" si="0"/>
        <v>2927</v>
      </c>
    </row>
    <row r="10" spans="1:24" ht="54.75" customHeight="1">
      <c r="A10" s="359" t="s">
        <v>41</v>
      </c>
      <c r="B10" s="360"/>
      <c r="C10" s="298">
        <v>61</v>
      </c>
      <c r="D10" s="298">
        <v>5</v>
      </c>
      <c r="E10" s="298">
        <v>25</v>
      </c>
      <c r="F10" s="298">
        <v>71</v>
      </c>
      <c r="G10" s="298">
        <v>5</v>
      </c>
      <c r="H10" s="298">
        <v>2</v>
      </c>
      <c r="I10" s="298">
        <v>1</v>
      </c>
      <c r="J10" s="298">
        <v>0</v>
      </c>
      <c r="K10" s="298">
        <v>2</v>
      </c>
      <c r="L10" s="298">
        <v>0</v>
      </c>
      <c r="M10" s="298">
        <v>156</v>
      </c>
      <c r="N10" s="298">
        <v>2</v>
      </c>
      <c r="O10" s="298">
        <v>6</v>
      </c>
      <c r="P10" s="298">
        <v>2</v>
      </c>
      <c r="Q10" s="300">
        <v>8</v>
      </c>
      <c r="R10" s="300">
        <v>3</v>
      </c>
      <c r="S10" s="298">
        <v>34</v>
      </c>
      <c r="T10" s="298">
        <v>16</v>
      </c>
      <c r="U10" s="298">
        <v>0</v>
      </c>
      <c r="V10" s="298">
        <v>1</v>
      </c>
      <c r="W10" s="305">
        <v>1781300</v>
      </c>
      <c r="X10" s="303">
        <f t="shared" si="0"/>
        <v>349</v>
      </c>
    </row>
    <row r="11" spans="1:24" ht="54.75" customHeight="1">
      <c r="A11" s="359" t="s">
        <v>42</v>
      </c>
      <c r="B11" s="360"/>
      <c r="C11" s="298">
        <v>13</v>
      </c>
      <c r="D11" s="298">
        <v>14</v>
      </c>
      <c r="E11" s="298">
        <v>4</v>
      </c>
      <c r="F11" s="298">
        <v>1</v>
      </c>
      <c r="G11" s="298">
        <v>0</v>
      </c>
      <c r="H11" s="298">
        <v>0</v>
      </c>
      <c r="I11" s="298">
        <v>0</v>
      </c>
      <c r="J11" s="298">
        <v>1</v>
      </c>
      <c r="K11" s="298">
        <v>2</v>
      </c>
      <c r="L11" s="298">
        <v>0</v>
      </c>
      <c r="M11" s="298">
        <v>20</v>
      </c>
      <c r="N11" s="298">
        <v>2</v>
      </c>
      <c r="O11" s="298">
        <v>2</v>
      </c>
      <c r="P11" s="298">
        <v>1</v>
      </c>
      <c r="Q11" s="300">
        <v>1</v>
      </c>
      <c r="R11" s="300">
        <v>2</v>
      </c>
      <c r="S11" s="298">
        <v>10</v>
      </c>
      <c r="T11" s="298">
        <v>4</v>
      </c>
      <c r="U11" s="298">
        <v>0</v>
      </c>
      <c r="V11" s="298">
        <v>0</v>
      </c>
      <c r="W11" s="305">
        <v>181320</v>
      </c>
      <c r="X11" s="303">
        <f t="shared" si="0"/>
        <v>63</v>
      </c>
    </row>
    <row r="12" spans="1:24" ht="54.75" customHeight="1">
      <c r="A12" s="361" t="s">
        <v>43</v>
      </c>
      <c r="B12" s="362"/>
      <c r="C12" s="298">
        <v>7</v>
      </c>
      <c r="D12" s="298">
        <v>25</v>
      </c>
      <c r="E12" s="298">
        <v>1</v>
      </c>
      <c r="F12" s="298">
        <v>1</v>
      </c>
      <c r="G12" s="298">
        <v>0</v>
      </c>
      <c r="H12" s="298">
        <v>0</v>
      </c>
      <c r="I12" s="298">
        <v>2</v>
      </c>
      <c r="J12" s="298">
        <v>0</v>
      </c>
      <c r="K12" s="298">
        <v>0</v>
      </c>
      <c r="L12" s="298">
        <v>2</v>
      </c>
      <c r="M12" s="298">
        <v>6</v>
      </c>
      <c r="N12" s="298">
        <v>0</v>
      </c>
      <c r="O12" s="298">
        <v>2</v>
      </c>
      <c r="P12" s="298">
        <v>8</v>
      </c>
      <c r="Q12" s="300">
        <v>0</v>
      </c>
      <c r="R12" s="300">
        <v>1</v>
      </c>
      <c r="S12" s="298">
        <v>2</v>
      </c>
      <c r="T12" s="298">
        <v>0</v>
      </c>
      <c r="U12" s="298">
        <v>1</v>
      </c>
      <c r="V12" s="298">
        <v>0</v>
      </c>
      <c r="W12" s="305">
        <v>225251</v>
      </c>
      <c r="X12" s="303">
        <f t="shared" si="0"/>
        <v>55</v>
      </c>
    </row>
    <row r="13" spans="1:24" ht="54.75" customHeight="1">
      <c r="A13" s="361" t="s">
        <v>95</v>
      </c>
      <c r="B13" s="362"/>
      <c r="C13" s="298">
        <v>24</v>
      </c>
      <c r="D13" s="298">
        <v>0</v>
      </c>
      <c r="E13" s="298">
        <v>4</v>
      </c>
      <c r="F13" s="298">
        <v>3</v>
      </c>
      <c r="G13" s="298">
        <v>2</v>
      </c>
      <c r="H13" s="298">
        <v>1</v>
      </c>
      <c r="I13" s="298">
        <v>1</v>
      </c>
      <c r="J13" s="298">
        <v>0</v>
      </c>
      <c r="K13" s="298">
        <v>0</v>
      </c>
      <c r="L13" s="298">
        <v>0</v>
      </c>
      <c r="M13" s="298">
        <v>3</v>
      </c>
      <c r="N13" s="298">
        <v>0</v>
      </c>
      <c r="O13" s="298">
        <v>1</v>
      </c>
      <c r="P13" s="298">
        <v>1</v>
      </c>
      <c r="Q13" s="300">
        <v>0</v>
      </c>
      <c r="R13" s="300">
        <v>0</v>
      </c>
      <c r="S13" s="298">
        <v>4</v>
      </c>
      <c r="T13" s="298">
        <v>0</v>
      </c>
      <c r="U13" s="298">
        <v>1</v>
      </c>
      <c r="V13" s="298">
        <v>0</v>
      </c>
      <c r="W13" s="305">
        <v>168100</v>
      </c>
      <c r="X13" s="303">
        <f t="shared" si="0"/>
        <v>40</v>
      </c>
    </row>
    <row r="14" spans="1:24" ht="54.75" customHeight="1">
      <c r="A14" s="361" t="s">
        <v>45</v>
      </c>
      <c r="B14" s="362"/>
      <c r="C14" s="298">
        <v>3</v>
      </c>
      <c r="D14" s="298">
        <v>1</v>
      </c>
      <c r="E14" s="298">
        <v>4</v>
      </c>
      <c r="F14" s="298">
        <v>3</v>
      </c>
      <c r="G14" s="298">
        <v>5</v>
      </c>
      <c r="H14" s="298">
        <v>1</v>
      </c>
      <c r="I14" s="298">
        <v>0</v>
      </c>
      <c r="J14" s="298">
        <v>1</v>
      </c>
      <c r="K14" s="298">
        <v>1</v>
      </c>
      <c r="L14" s="298">
        <v>3</v>
      </c>
      <c r="M14" s="298">
        <v>2</v>
      </c>
      <c r="N14" s="298">
        <v>0</v>
      </c>
      <c r="O14" s="298">
        <v>2</v>
      </c>
      <c r="P14" s="298">
        <v>1</v>
      </c>
      <c r="Q14" s="300">
        <v>0</v>
      </c>
      <c r="R14" s="300">
        <v>0</v>
      </c>
      <c r="S14" s="298">
        <v>0</v>
      </c>
      <c r="T14" s="298">
        <v>0</v>
      </c>
      <c r="U14" s="298">
        <v>1</v>
      </c>
      <c r="V14" s="298">
        <v>0</v>
      </c>
      <c r="W14" s="305">
        <v>244600</v>
      </c>
      <c r="X14" s="303">
        <f t="shared" si="0"/>
        <v>27</v>
      </c>
    </row>
    <row r="15" spans="1:24" ht="54.75" customHeight="1">
      <c r="A15" s="361" t="s">
        <v>46</v>
      </c>
      <c r="B15" s="362"/>
      <c r="C15" s="298">
        <v>203</v>
      </c>
      <c r="D15" s="298">
        <v>69</v>
      </c>
      <c r="E15" s="298">
        <v>24</v>
      </c>
      <c r="F15" s="298">
        <v>6</v>
      </c>
      <c r="G15" s="298">
        <v>4</v>
      </c>
      <c r="H15" s="298">
        <v>0</v>
      </c>
      <c r="I15" s="298">
        <v>11</v>
      </c>
      <c r="J15" s="298">
        <v>1</v>
      </c>
      <c r="K15" s="298">
        <v>15</v>
      </c>
      <c r="L15" s="298">
        <v>14</v>
      </c>
      <c r="M15" s="298">
        <v>332</v>
      </c>
      <c r="N15" s="298">
        <v>30</v>
      </c>
      <c r="O15" s="298">
        <v>4</v>
      </c>
      <c r="P15" s="298">
        <v>2</v>
      </c>
      <c r="Q15" s="300">
        <v>4</v>
      </c>
      <c r="R15" s="300">
        <v>30</v>
      </c>
      <c r="S15" s="298">
        <v>29</v>
      </c>
      <c r="T15" s="298">
        <v>5</v>
      </c>
      <c r="U15" s="298">
        <v>6</v>
      </c>
      <c r="V15" s="298">
        <v>1</v>
      </c>
      <c r="W15" s="305">
        <v>2236551</v>
      </c>
      <c r="X15" s="303">
        <f t="shared" si="0"/>
        <v>749</v>
      </c>
    </row>
    <row r="16" spans="1:24" ht="54.75" customHeight="1" thickBot="1">
      <c r="A16" s="386" t="s">
        <v>47</v>
      </c>
      <c r="B16" s="387"/>
      <c r="C16" s="298">
        <v>129</v>
      </c>
      <c r="D16" s="298">
        <v>727</v>
      </c>
      <c r="E16" s="298">
        <v>7</v>
      </c>
      <c r="F16" s="298">
        <v>0</v>
      </c>
      <c r="G16" s="298">
        <v>7</v>
      </c>
      <c r="H16" s="298">
        <v>3</v>
      </c>
      <c r="I16" s="298">
        <v>10</v>
      </c>
      <c r="J16" s="298">
        <v>0</v>
      </c>
      <c r="K16" s="298">
        <v>0</v>
      </c>
      <c r="L16" s="298">
        <v>11</v>
      </c>
      <c r="M16" s="298">
        <v>42</v>
      </c>
      <c r="N16" s="298">
        <v>8</v>
      </c>
      <c r="O16" s="298">
        <v>0</v>
      </c>
      <c r="P16" s="298">
        <v>33</v>
      </c>
      <c r="Q16" s="301">
        <v>1</v>
      </c>
      <c r="R16" s="301">
        <v>2025</v>
      </c>
      <c r="S16" s="298">
        <v>4</v>
      </c>
      <c r="T16" s="298">
        <v>2</v>
      </c>
      <c r="U16" s="298">
        <v>0</v>
      </c>
      <c r="V16" s="298">
        <v>0</v>
      </c>
      <c r="W16" s="305">
        <v>611155</v>
      </c>
      <c r="X16" s="303">
        <f t="shared" si="0"/>
        <v>3003</v>
      </c>
    </row>
    <row r="17" spans="1:24" ht="54.75" customHeight="1" thickBot="1" thickTop="1">
      <c r="A17" s="401" t="s">
        <v>2</v>
      </c>
      <c r="B17" s="402"/>
      <c r="C17" s="302">
        <f>SUM(C5:C16)</f>
        <v>8475</v>
      </c>
      <c r="D17" s="302">
        <f aca="true" t="shared" si="1" ref="D17:W17">SUM(D5:D16)</f>
        <v>2826</v>
      </c>
      <c r="E17" s="302">
        <f t="shared" si="1"/>
        <v>1154</v>
      </c>
      <c r="F17" s="302">
        <f t="shared" si="1"/>
        <v>135</v>
      </c>
      <c r="G17" s="302">
        <f t="shared" si="1"/>
        <v>184</v>
      </c>
      <c r="H17" s="302">
        <f t="shared" si="1"/>
        <v>75</v>
      </c>
      <c r="I17" s="302">
        <f t="shared" si="1"/>
        <v>227</v>
      </c>
      <c r="J17" s="302">
        <f t="shared" si="1"/>
        <v>73</v>
      </c>
      <c r="K17" s="302">
        <f t="shared" si="1"/>
        <v>196</v>
      </c>
      <c r="L17" s="302">
        <f t="shared" si="1"/>
        <v>249</v>
      </c>
      <c r="M17" s="302">
        <f t="shared" si="1"/>
        <v>5233</v>
      </c>
      <c r="N17" s="302">
        <f t="shared" si="1"/>
        <v>286</v>
      </c>
      <c r="O17" s="302">
        <f t="shared" si="1"/>
        <v>190</v>
      </c>
      <c r="P17" s="302">
        <f t="shared" si="1"/>
        <v>1932</v>
      </c>
      <c r="Q17" s="302">
        <f t="shared" si="1"/>
        <v>91</v>
      </c>
      <c r="R17" s="302">
        <f t="shared" si="1"/>
        <v>7662</v>
      </c>
      <c r="S17" s="302">
        <f t="shared" si="1"/>
        <v>668</v>
      </c>
      <c r="T17" s="302">
        <f t="shared" si="1"/>
        <v>216</v>
      </c>
      <c r="U17" s="302">
        <f t="shared" si="1"/>
        <v>126</v>
      </c>
      <c r="V17" s="302">
        <f t="shared" si="1"/>
        <v>39</v>
      </c>
      <c r="W17" s="302">
        <f t="shared" si="1"/>
        <v>73655561</v>
      </c>
      <c r="X17" s="304">
        <f t="shared" si="0"/>
        <v>28988</v>
      </c>
    </row>
    <row r="18" ht="30" customHeight="1" thickTop="1"/>
    <row r="19" ht="30" customHeight="1"/>
    <row r="20" ht="30" customHeight="1"/>
    <row r="21" ht="30" customHeight="1"/>
  </sheetData>
  <mergeCells count="36">
    <mergeCell ref="A17:B17"/>
    <mergeCell ref="A16:B16"/>
    <mergeCell ref="A12:B12"/>
    <mergeCell ref="A14:B14"/>
    <mergeCell ref="A15:B15"/>
    <mergeCell ref="A13:B13"/>
    <mergeCell ref="N3:N4"/>
    <mergeCell ref="Q3:Q4"/>
    <mergeCell ref="A11:B11"/>
    <mergeCell ref="A6:B6"/>
    <mergeCell ref="P3:P4"/>
    <mergeCell ref="A3:A4"/>
    <mergeCell ref="E3:E4"/>
    <mergeCell ref="D3:D4"/>
    <mergeCell ref="G3:G4"/>
    <mergeCell ref="F3:F4"/>
    <mergeCell ref="A9:B9"/>
    <mergeCell ref="A10:B10"/>
    <mergeCell ref="A7:B7"/>
    <mergeCell ref="S3:T3"/>
    <mergeCell ref="L3:L4"/>
    <mergeCell ref="C3:C4"/>
    <mergeCell ref="M3:M4"/>
    <mergeCell ref="A5:B5"/>
    <mergeCell ref="B3:B4"/>
    <mergeCell ref="K3:K4"/>
    <mergeCell ref="A1:X1"/>
    <mergeCell ref="A8:B8"/>
    <mergeCell ref="X3:X4"/>
    <mergeCell ref="J3:J4"/>
    <mergeCell ref="I3:I4"/>
    <mergeCell ref="H3:H4"/>
    <mergeCell ref="R3:R4"/>
    <mergeCell ref="W3:W4"/>
    <mergeCell ref="U3:V3"/>
    <mergeCell ref="O3:O4"/>
  </mergeCells>
  <printOptions horizontalCentered="1" verticalCentered="1"/>
  <pageMargins left="0.16" right="0.1968503937007874" top="0.3937007874015748" bottom="0.15748031496062992" header="0.1968503937007874" footer="0.1968503937007874"/>
  <pageSetup fitToHeight="2" fitToWidth="2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7"/>
  <dimension ref="A1:N18"/>
  <sheetViews>
    <sheetView rightToLeft="1" workbookViewId="0" topLeftCell="A1">
      <selection activeCell="C8" sqref="C8"/>
    </sheetView>
  </sheetViews>
  <sheetFormatPr defaultColWidth="9.140625" defaultRowHeight="12.75"/>
  <cols>
    <col min="1" max="1" width="17.57421875" style="0" customWidth="1"/>
    <col min="2" max="14" width="10.7109375" style="0" customWidth="1"/>
    <col min="15" max="107" width="5.7109375" style="0" customWidth="1"/>
  </cols>
  <sheetData>
    <row r="1" spans="1:14" ht="23.25">
      <c r="A1" s="405" t="s">
        <v>193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ht="16.5" thickBot="1">
      <c r="A2" s="199" t="s">
        <v>150</v>
      </c>
    </row>
    <row r="3" spans="1:14" ht="31.5" customHeight="1" thickTop="1">
      <c r="A3" s="71" t="s">
        <v>137</v>
      </c>
      <c r="B3" s="410" t="s">
        <v>138</v>
      </c>
      <c r="C3" s="408" t="s">
        <v>139</v>
      </c>
      <c r="D3" s="408" t="s">
        <v>140</v>
      </c>
      <c r="E3" s="408" t="s">
        <v>141</v>
      </c>
      <c r="F3" s="408" t="s">
        <v>142</v>
      </c>
      <c r="G3" s="408" t="s">
        <v>143</v>
      </c>
      <c r="H3" s="408" t="s">
        <v>144</v>
      </c>
      <c r="I3" s="408" t="s">
        <v>145</v>
      </c>
      <c r="J3" s="408" t="s">
        <v>146</v>
      </c>
      <c r="K3" s="408" t="s">
        <v>147</v>
      </c>
      <c r="L3" s="408" t="s">
        <v>148</v>
      </c>
      <c r="M3" s="408" t="s">
        <v>149</v>
      </c>
      <c r="N3" s="403" t="s">
        <v>2</v>
      </c>
    </row>
    <row r="4" spans="1:14" ht="31.5" customHeight="1" thickBot="1">
      <c r="A4" s="72" t="s">
        <v>215</v>
      </c>
      <c r="B4" s="411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4"/>
    </row>
    <row r="5" spans="1:14" ht="34.5" customHeight="1" thickBot="1" thickTop="1">
      <c r="A5" s="201" t="s">
        <v>76</v>
      </c>
      <c r="B5" s="222">
        <v>414</v>
      </c>
      <c r="C5" s="222">
        <v>360</v>
      </c>
      <c r="D5" s="222">
        <v>402</v>
      </c>
      <c r="E5" s="222">
        <v>419</v>
      </c>
      <c r="F5" s="222">
        <v>418</v>
      </c>
      <c r="G5" s="222">
        <v>424</v>
      </c>
      <c r="H5" s="222">
        <v>494</v>
      </c>
      <c r="I5" s="222">
        <v>484</v>
      </c>
      <c r="J5" s="222">
        <v>419</v>
      </c>
      <c r="K5" s="222">
        <v>372</v>
      </c>
      <c r="L5" s="222">
        <v>336</v>
      </c>
      <c r="M5" s="223">
        <v>221</v>
      </c>
      <c r="N5" s="260">
        <f>SUM(B5:M5)</f>
        <v>4763</v>
      </c>
    </row>
    <row r="6" spans="1:14" ht="34.5" customHeight="1" thickBot="1">
      <c r="A6" s="202" t="s">
        <v>77</v>
      </c>
      <c r="B6" s="222">
        <v>431</v>
      </c>
      <c r="C6" s="222">
        <v>456</v>
      </c>
      <c r="D6" s="222">
        <v>436</v>
      </c>
      <c r="E6" s="222">
        <v>582</v>
      </c>
      <c r="F6" s="222">
        <v>614</v>
      </c>
      <c r="G6" s="222">
        <v>680</v>
      </c>
      <c r="H6" s="222">
        <v>503</v>
      </c>
      <c r="I6" s="222">
        <v>510</v>
      </c>
      <c r="J6" s="222">
        <v>451</v>
      </c>
      <c r="K6" s="222">
        <v>485</v>
      </c>
      <c r="L6" s="222">
        <v>463</v>
      </c>
      <c r="M6" s="222">
        <v>441</v>
      </c>
      <c r="N6" s="260">
        <f aca="true" t="shared" si="0" ref="N6:N17">SUM(B6:M6)</f>
        <v>6052</v>
      </c>
    </row>
    <row r="7" spans="1:14" ht="34.5" customHeight="1" thickBot="1">
      <c r="A7" s="202" t="s">
        <v>78</v>
      </c>
      <c r="B7" s="224">
        <v>484</v>
      </c>
      <c r="C7" s="224">
        <v>551</v>
      </c>
      <c r="D7" s="224">
        <v>461</v>
      </c>
      <c r="E7" s="224">
        <v>780</v>
      </c>
      <c r="F7" s="224">
        <v>779</v>
      </c>
      <c r="G7" s="224">
        <v>677</v>
      </c>
      <c r="H7" s="224">
        <v>566</v>
      </c>
      <c r="I7" s="224">
        <v>562</v>
      </c>
      <c r="J7" s="224">
        <v>685</v>
      </c>
      <c r="K7" s="224">
        <v>709</v>
      </c>
      <c r="L7" s="224">
        <v>497</v>
      </c>
      <c r="M7" s="224">
        <v>450</v>
      </c>
      <c r="N7" s="260">
        <f t="shared" si="0"/>
        <v>7201</v>
      </c>
    </row>
    <row r="8" spans="1:14" ht="34.5" customHeight="1" thickBot="1">
      <c r="A8" s="202" t="s">
        <v>79</v>
      </c>
      <c r="B8" s="224">
        <v>78</v>
      </c>
      <c r="C8" s="224">
        <v>79</v>
      </c>
      <c r="D8" s="224">
        <v>69</v>
      </c>
      <c r="E8" s="224">
        <v>110</v>
      </c>
      <c r="F8" s="224">
        <v>106</v>
      </c>
      <c r="G8" s="224">
        <v>123</v>
      </c>
      <c r="H8" s="224">
        <v>59</v>
      </c>
      <c r="I8" s="224">
        <v>112</v>
      </c>
      <c r="J8" s="224">
        <v>135</v>
      </c>
      <c r="K8" s="224">
        <v>144</v>
      </c>
      <c r="L8" s="224">
        <v>99</v>
      </c>
      <c r="M8" s="224">
        <v>89</v>
      </c>
      <c r="N8" s="260">
        <f t="shared" si="0"/>
        <v>1203</v>
      </c>
    </row>
    <row r="9" spans="1:14" ht="34.5" customHeight="1" thickBot="1">
      <c r="A9" s="202" t="s">
        <v>80</v>
      </c>
      <c r="B9" s="224">
        <v>97</v>
      </c>
      <c r="C9" s="224">
        <v>87</v>
      </c>
      <c r="D9" s="224">
        <v>109</v>
      </c>
      <c r="E9" s="224">
        <v>120</v>
      </c>
      <c r="F9" s="224">
        <v>109</v>
      </c>
      <c r="G9" s="224">
        <v>98</v>
      </c>
      <c r="H9" s="224">
        <v>106</v>
      </c>
      <c r="I9" s="224">
        <v>106</v>
      </c>
      <c r="J9" s="224">
        <v>133</v>
      </c>
      <c r="K9" s="224">
        <v>129</v>
      </c>
      <c r="L9" s="224">
        <v>99</v>
      </c>
      <c r="M9" s="224">
        <v>109</v>
      </c>
      <c r="N9" s="260">
        <f t="shared" si="0"/>
        <v>1302</v>
      </c>
    </row>
    <row r="10" spans="1:14" ht="34.5" customHeight="1" thickBot="1">
      <c r="A10" s="202" t="s">
        <v>81</v>
      </c>
      <c r="B10" s="224">
        <v>169</v>
      </c>
      <c r="C10" s="224">
        <v>188</v>
      </c>
      <c r="D10" s="224">
        <v>168</v>
      </c>
      <c r="E10" s="224">
        <v>217</v>
      </c>
      <c r="F10" s="224">
        <v>190</v>
      </c>
      <c r="G10" s="224">
        <v>220</v>
      </c>
      <c r="H10" s="224">
        <v>231</v>
      </c>
      <c r="I10" s="224">
        <v>199</v>
      </c>
      <c r="J10" s="224">
        <v>243</v>
      </c>
      <c r="K10" s="224">
        <v>231</v>
      </c>
      <c r="L10" s="224">
        <v>193</v>
      </c>
      <c r="M10" s="224">
        <v>205</v>
      </c>
      <c r="N10" s="260">
        <f t="shared" si="0"/>
        <v>2454</v>
      </c>
    </row>
    <row r="11" spans="1:14" ht="34.5" customHeight="1" thickBot="1">
      <c r="A11" s="202" t="s">
        <v>82</v>
      </c>
      <c r="B11" s="222">
        <v>18</v>
      </c>
      <c r="C11" s="222">
        <v>17</v>
      </c>
      <c r="D11" s="222">
        <v>20</v>
      </c>
      <c r="E11" s="222">
        <v>33</v>
      </c>
      <c r="F11" s="222">
        <v>35</v>
      </c>
      <c r="G11" s="222">
        <v>47</v>
      </c>
      <c r="H11" s="222">
        <v>44</v>
      </c>
      <c r="I11" s="222">
        <v>33</v>
      </c>
      <c r="J11" s="222">
        <v>94</v>
      </c>
      <c r="K11" s="222">
        <v>50</v>
      </c>
      <c r="L11" s="222">
        <v>21</v>
      </c>
      <c r="M11" s="223">
        <v>17</v>
      </c>
      <c r="N11" s="260">
        <f t="shared" si="0"/>
        <v>429</v>
      </c>
    </row>
    <row r="12" spans="1:14" ht="34.5" customHeight="1" thickBot="1">
      <c r="A12" s="202" t="s">
        <v>83</v>
      </c>
      <c r="B12" s="222">
        <v>19</v>
      </c>
      <c r="C12" s="222">
        <v>44</v>
      </c>
      <c r="D12" s="222">
        <v>43</v>
      </c>
      <c r="E12" s="222">
        <v>19</v>
      </c>
      <c r="F12" s="222">
        <v>37</v>
      </c>
      <c r="G12" s="222">
        <v>32</v>
      </c>
      <c r="H12" s="222">
        <v>7</v>
      </c>
      <c r="I12" s="222">
        <v>101</v>
      </c>
      <c r="J12" s="222">
        <v>26</v>
      </c>
      <c r="K12" s="222">
        <v>6</v>
      </c>
      <c r="L12" s="222">
        <v>5</v>
      </c>
      <c r="M12" s="222">
        <v>25</v>
      </c>
      <c r="N12" s="260">
        <f>SUM(B12:M12)</f>
        <v>364</v>
      </c>
    </row>
    <row r="13" spans="1:14" ht="34.5" customHeight="1" thickBot="1">
      <c r="A13" s="202" t="s">
        <v>30</v>
      </c>
      <c r="B13" s="222">
        <v>69</v>
      </c>
      <c r="C13" s="222">
        <v>69</v>
      </c>
      <c r="D13" s="222">
        <v>63</v>
      </c>
      <c r="E13" s="222">
        <v>105</v>
      </c>
      <c r="F13" s="222">
        <v>99</v>
      </c>
      <c r="G13" s="222">
        <v>58</v>
      </c>
      <c r="H13" s="222">
        <v>70</v>
      </c>
      <c r="I13" s="222">
        <v>56</v>
      </c>
      <c r="J13" s="222">
        <v>62</v>
      </c>
      <c r="K13" s="222">
        <v>112</v>
      </c>
      <c r="L13" s="222">
        <v>71</v>
      </c>
      <c r="M13" s="222">
        <v>48</v>
      </c>
      <c r="N13" s="260">
        <f>SUM(B13:M13)</f>
        <v>882</v>
      </c>
    </row>
    <row r="14" spans="1:14" ht="34.5" customHeight="1" thickBot="1">
      <c r="A14" s="202" t="s">
        <v>84</v>
      </c>
      <c r="B14" s="222">
        <v>13</v>
      </c>
      <c r="C14" s="222">
        <v>58</v>
      </c>
      <c r="D14" s="222">
        <v>99</v>
      </c>
      <c r="E14" s="222">
        <v>90</v>
      </c>
      <c r="F14" s="222">
        <v>99</v>
      </c>
      <c r="G14" s="222">
        <v>91</v>
      </c>
      <c r="H14" s="222">
        <v>55</v>
      </c>
      <c r="I14" s="222">
        <v>123</v>
      </c>
      <c r="J14" s="222">
        <v>17</v>
      </c>
      <c r="K14" s="222">
        <v>99</v>
      </c>
      <c r="L14" s="222">
        <v>123</v>
      </c>
      <c r="M14" s="222">
        <v>91</v>
      </c>
      <c r="N14" s="260">
        <f t="shared" si="0"/>
        <v>958</v>
      </c>
    </row>
    <row r="15" spans="1:14" ht="34.5" customHeight="1" thickBot="1">
      <c r="A15" s="202" t="s">
        <v>85</v>
      </c>
      <c r="B15" s="224">
        <v>48</v>
      </c>
      <c r="C15" s="224">
        <v>62</v>
      </c>
      <c r="D15" s="224">
        <v>52</v>
      </c>
      <c r="E15" s="224">
        <v>76</v>
      </c>
      <c r="F15" s="224">
        <v>69</v>
      </c>
      <c r="G15" s="224">
        <v>75</v>
      </c>
      <c r="H15" s="224">
        <v>74</v>
      </c>
      <c r="I15" s="224">
        <v>69</v>
      </c>
      <c r="J15" s="224">
        <v>95</v>
      </c>
      <c r="K15" s="224">
        <v>96</v>
      </c>
      <c r="L15" s="224">
        <v>73</v>
      </c>
      <c r="M15" s="224">
        <v>90</v>
      </c>
      <c r="N15" s="260">
        <f t="shared" si="0"/>
        <v>879</v>
      </c>
    </row>
    <row r="16" spans="1:14" ht="34.5" customHeight="1" thickBot="1">
      <c r="A16" s="202" t="s">
        <v>86</v>
      </c>
      <c r="B16" s="224">
        <v>159</v>
      </c>
      <c r="C16" s="224">
        <v>149</v>
      </c>
      <c r="D16" s="224">
        <v>137</v>
      </c>
      <c r="E16" s="224">
        <v>148</v>
      </c>
      <c r="F16" s="224">
        <v>200</v>
      </c>
      <c r="G16" s="224">
        <v>209</v>
      </c>
      <c r="H16" s="224">
        <v>173</v>
      </c>
      <c r="I16" s="224">
        <v>169</v>
      </c>
      <c r="J16" s="224">
        <v>239</v>
      </c>
      <c r="K16" s="224">
        <v>224</v>
      </c>
      <c r="L16" s="224">
        <v>139</v>
      </c>
      <c r="M16" s="224">
        <v>193</v>
      </c>
      <c r="N16" s="260">
        <f t="shared" si="0"/>
        <v>2139</v>
      </c>
    </row>
    <row r="17" spans="1:14" ht="34.5" customHeight="1" thickBot="1">
      <c r="A17" s="203" t="s">
        <v>1</v>
      </c>
      <c r="B17" s="222">
        <v>39</v>
      </c>
      <c r="C17" s="222">
        <v>30</v>
      </c>
      <c r="D17" s="222">
        <v>38</v>
      </c>
      <c r="E17" s="222">
        <v>30</v>
      </c>
      <c r="F17" s="222">
        <v>27</v>
      </c>
      <c r="G17" s="222">
        <v>27</v>
      </c>
      <c r="H17" s="222">
        <v>29</v>
      </c>
      <c r="I17" s="222">
        <v>57</v>
      </c>
      <c r="J17" s="222">
        <v>49</v>
      </c>
      <c r="K17" s="222">
        <v>17</v>
      </c>
      <c r="L17" s="222">
        <v>11</v>
      </c>
      <c r="M17" s="222">
        <v>8</v>
      </c>
      <c r="N17" s="261">
        <f t="shared" si="0"/>
        <v>362</v>
      </c>
    </row>
    <row r="18" spans="1:14" ht="34.5" customHeight="1" thickBot="1" thickTop="1">
      <c r="A18" s="200" t="s">
        <v>2</v>
      </c>
      <c r="B18" s="262">
        <f>SUM(B5:B17)</f>
        <v>2038</v>
      </c>
      <c r="C18" s="262">
        <f aca="true" t="shared" si="1" ref="C18:M18">SUM(C5:C17)</f>
        <v>2150</v>
      </c>
      <c r="D18" s="262">
        <f t="shared" si="1"/>
        <v>2097</v>
      </c>
      <c r="E18" s="262">
        <f t="shared" si="1"/>
        <v>2729</v>
      </c>
      <c r="F18" s="262">
        <f t="shared" si="1"/>
        <v>2782</v>
      </c>
      <c r="G18" s="262">
        <f t="shared" si="1"/>
        <v>2761</v>
      </c>
      <c r="H18" s="262">
        <f t="shared" si="1"/>
        <v>2411</v>
      </c>
      <c r="I18" s="262">
        <f t="shared" si="1"/>
        <v>2581</v>
      </c>
      <c r="J18" s="262">
        <f t="shared" si="1"/>
        <v>2648</v>
      </c>
      <c r="K18" s="262">
        <f t="shared" si="1"/>
        <v>2674</v>
      </c>
      <c r="L18" s="262">
        <f t="shared" si="1"/>
        <v>2130</v>
      </c>
      <c r="M18" s="262">
        <f t="shared" si="1"/>
        <v>1987</v>
      </c>
      <c r="N18" s="263">
        <f>SUM(N5:N17)</f>
        <v>28988</v>
      </c>
    </row>
    <row r="19" ht="13.5" thickTop="1"/>
  </sheetData>
  <mergeCells count="14">
    <mergeCell ref="B3:B4"/>
    <mergeCell ref="C3:C4"/>
    <mergeCell ref="D3:D4"/>
    <mergeCell ref="E3:E4"/>
    <mergeCell ref="N3:N4"/>
    <mergeCell ref="A1:N1"/>
    <mergeCell ref="J3:J4"/>
    <mergeCell ref="K3:K4"/>
    <mergeCell ref="L3:L4"/>
    <mergeCell ref="M3:M4"/>
    <mergeCell ref="F3:F4"/>
    <mergeCell ref="G3:G4"/>
    <mergeCell ref="H3:H4"/>
    <mergeCell ref="I3:I4"/>
  </mergeCells>
  <printOptions horizontalCentered="1" verticalCentered="1"/>
  <pageMargins left="0.13" right="0.44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8"/>
  <dimension ref="A1:F21"/>
  <sheetViews>
    <sheetView rightToLeft="1" workbookViewId="0" topLeftCell="A1">
      <selection activeCell="C3" sqref="C3:F4"/>
    </sheetView>
  </sheetViews>
  <sheetFormatPr defaultColWidth="9.140625" defaultRowHeight="12.75"/>
  <cols>
    <col min="2" max="2" width="17.8515625" style="0" customWidth="1"/>
    <col min="3" max="6" width="30.7109375" style="0" customWidth="1"/>
  </cols>
  <sheetData>
    <row r="1" spans="1:6" ht="26.25">
      <c r="A1" s="420" t="s">
        <v>191</v>
      </c>
      <c r="B1" s="420"/>
      <c r="C1" s="420"/>
      <c r="D1" s="420"/>
      <c r="E1" s="420"/>
      <c r="F1" s="420"/>
    </row>
    <row r="2" ht="16.5" thickBot="1">
      <c r="A2" s="204" t="s">
        <v>151</v>
      </c>
    </row>
    <row r="3" spans="1:6" ht="16.5" thickTop="1">
      <c r="A3" s="63"/>
      <c r="B3" s="64" t="s">
        <v>13</v>
      </c>
      <c r="C3" s="423" t="s">
        <v>171</v>
      </c>
      <c r="D3" s="423" t="s">
        <v>184</v>
      </c>
      <c r="E3" s="425" t="s">
        <v>7</v>
      </c>
      <c r="F3" s="418" t="s">
        <v>4</v>
      </c>
    </row>
    <row r="4" spans="1:6" ht="16.5" thickBot="1">
      <c r="A4" s="65" t="s">
        <v>89</v>
      </c>
      <c r="B4" s="66"/>
      <c r="C4" s="424"/>
      <c r="D4" s="424"/>
      <c r="E4" s="426"/>
      <c r="F4" s="419"/>
    </row>
    <row r="5" spans="1:6" ht="30" customHeight="1" thickTop="1">
      <c r="A5" s="412" t="s">
        <v>52</v>
      </c>
      <c r="B5" s="413"/>
      <c r="C5" s="177">
        <v>8625</v>
      </c>
      <c r="D5" s="177">
        <v>8475</v>
      </c>
      <c r="E5" s="81">
        <f>SUM(D5-C5)</f>
        <v>-150</v>
      </c>
      <c r="F5" s="82">
        <f>SUM(E5/C5)</f>
        <v>-0.017391304347826087</v>
      </c>
    </row>
    <row r="6" spans="1:6" ht="30" customHeight="1">
      <c r="A6" s="414" t="s">
        <v>53</v>
      </c>
      <c r="B6" s="415"/>
      <c r="C6" s="178">
        <v>2556</v>
      </c>
      <c r="D6" s="178">
        <v>2826</v>
      </c>
      <c r="E6" s="84">
        <f aca="true" t="shared" si="0" ref="E6:E21">SUM(D6-C6)</f>
        <v>270</v>
      </c>
      <c r="F6" s="85">
        <f aca="true" t="shared" si="1" ref="F6:F21">SUM(E6/C6)</f>
        <v>0.1056338028169014</v>
      </c>
    </row>
    <row r="7" spans="1:6" ht="30" customHeight="1">
      <c r="A7" s="414" t="s">
        <v>54</v>
      </c>
      <c r="B7" s="415"/>
      <c r="C7" s="178">
        <v>1240</v>
      </c>
      <c r="D7" s="178">
        <v>1154</v>
      </c>
      <c r="E7" s="84">
        <f t="shared" si="0"/>
        <v>-86</v>
      </c>
      <c r="F7" s="85">
        <f t="shared" si="1"/>
        <v>-0.06935483870967742</v>
      </c>
    </row>
    <row r="8" spans="1:6" ht="30" customHeight="1">
      <c r="A8" s="416" t="s">
        <v>55</v>
      </c>
      <c r="B8" s="417"/>
      <c r="C8" s="178">
        <v>130</v>
      </c>
      <c r="D8" s="178">
        <v>135</v>
      </c>
      <c r="E8" s="84">
        <f t="shared" si="0"/>
        <v>5</v>
      </c>
      <c r="F8" s="85">
        <f t="shared" si="1"/>
        <v>0.038461538461538464</v>
      </c>
    </row>
    <row r="9" spans="1:6" ht="30" customHeight="1">
      <c r="A9" s="416" t="s">
        <v>56</v>
      </c>
      <c r="B9" s="417"/>
      <c r="C9" s="178">
        <v>156</v>
      </c>
      <c r="D9" s="178">
        <v>184</v>
      </c>
      <c r="E9" s="84">
        <f t="shared" si="0"/>
        <v>28</v>
      </c>
      <c r="F9" s="85">
        <f t="shared" si="1"/>
        <v>0.1794871794871795</v>
      </c>
    </row>
    <row r="10" spans="1:6" ht="30" customHeight="1">
      <c r="A10" s="416" t="s">
        <v>57</v>
      </c>
      <c r="B10" s="417"/>
      <c r="C10" s="178">
        <v>93</v>
      </c>
      <c r="D10" s="178">
        <v>75</v>
      </c>
      <c r="E10" s="84">
        <f t="shared" si="0"/>
        <v>-18</v>
      </c>
      <c r="F10" s="85">
        <f t="shared" si="1"/>
        <v>-0.1935483870967742</v>
      </c>
    </row>
    <row r="11" spans="1:6" ht="30" customHeight="1">
      <c r="A11" s="416" t="s">
        <v>58</v>
      </c>
      <c r="B11" s="417"/>
      <c r="C11" s="178">
        <v>185</v>
      </c>
      <c r="D11" s="178">
        <v>227</v>
      </c>
      <c r="E11" s="84">
        <f t="shared" si="0"/>
        <v>42</v>
      </c>
      <c r="F11" s="85">
        <f t="shared" si="1"/>
        <v>0.22702702702702704</v>
      </c>
    </row>
    <row r="12" spans="1:6" ht="30" customHeight="1">
      <c r="A12" s="414" t="s">
        <v>59</v>
      </c>
      <c r="B12" s="415"/>
      <c r="C12" s="178">
        <v>77</v>
      </c>
      <c r="D12" s="178">
        <v>73</v>
      </c>
      <c r="E12" s="84">
        <f t="shared" si="0"/>
        <v>-4</v>
      </c>
      <c r="F12" s="85">
        <f t="shared" si="1"/>
        <v>-0.05194805194805195</v>
      </c>
    </row>
    <row r="13" spans="1:6" ht="30" customHeight="1">
      <c r="A13" s="414" t="s">
        <v>60</v>
      </c>
      <c r="B13" s="415"/>
      <c r="C13" s="178">
        <v>185</v>
      </c>
      <c r="D13" s="178">
        <v>196</v>
      </c>
      <c r="E13" s="84">
        <f t="shared" si="0"/>
        <v>11</v>
      </c>
      <c r="F13" s="85">
        <f t="shared" si="1"/>
        <v>0.05945945945945946</v>
      </c>
    </row>
    <row r="14" spans="1:6" ht="30" customHeight="1">
      <c r="A14" s="414" t="s">
        <v>61</v>
      </c>
      <c r="B14" s="415"/>
      <c r="C14" s="178">
        <v>302</v>
      </c>
      <c r="D14" s="178">
        <v>249</v>
      </c>
      <c r="E14" s="84">
        <f t="shared" si="0"/>
        <v>-53</v>
      </c>
      <c r="F14" s="85">
        <f t="shared" si="1"/>
        <v>-0.17549668874172186</v>
      </c>
    </row>
    <row r="15" spans="1:6" ht="30" customHeight="1">
      <c r="A15" s="414" t="s">
        <v>62</v>
      </c>
      <c r="B15" s="415"/>
      <c r="C15" s="178">
        <v>5362</v>
      </c>
      <c r="D15" s="178">
        <v>5233</v>
      </c>
      <c r="E15" s="84">
        <f t="shared" si="0"/>
        <v>-129</v>
      </c>
      <c r="F15" s="85">
        <f t="shared" si="1"/>
        <v>-0.024058187243565832</v>
      </c>
    </row>
    <row r="16" spans="1:6" ht="30" customHeight="1">
      <c r="A16" s="414" t="s">
        <v>63</v>
      </c>
      <c r="B16" s="415"/>
      <c r="C16" s="178">
        <v>322</v>
      </c>
      <c r="D16" s="178">
        <v>286</v>
      </c>
      <c r="E16" s="84">
        <f t="shared" si="0"/>
        <v>-36</v>
      </c>
      <c r="F16" s="85">
        <f t="shared" si="1"/>
        <v>-0.11180124223602485</v>
      </c>
    </row>
    <row r="17" spans="1:6" ht="30" customHeight="1">
      <c r="A17" s="414" t="s">
        <v>64</v>
      </c>
      <c r="B17" s="415"/>
      <c r="C17" s="178">
        <v>187</v>
      </c>
      <c r="D17" s="178">
        <v>190</v>
      </c>
      <c r="E17" s="84">
        <f t="shared" si="0"/>
        <v>3</v>
      </c>
      <c r="F17" s="85">
        <f t="shared" si="1"/>
        <v>0.016042780748663103</v>
      </c>
    </row>
    <row r="18" spans="1:6" ht="30" customHeight="1">
      <c r="A18" s="414" t="s">
        <v>65</v>
      </c>
      <c r="B18" s="415"/>
      <c r="C18" s="178">
        <v>1975</v>
      </c>
      <c r="D18" s="178">
        <v>1932</v>
      </c>
      <c r="E18" s="84">
        <f t="shared" si="0"/>
        <v>-43</v>
      </c>
      <c r="F18" s="85">
        <f t="shared" si="1"/>
        <v>-0.021772151898734177</v>
      </c>
    </row>
    <row r="19" spans="1:6" ht="30" customHeight="1">
      <c r="A19" s="414" t="s">
        <v>66</v>
      </c>
      <c r="B19" s="415"/>
      <c r="C19" s="178">
        <v>52</v>
      </c>
      <c r="D19" s="178">
        <v>91</v>
      </c>
      <c r="E19" s="84">
        <f t="shared" si="0"/>
        <v>39</v>
      </c>
      <c r="F19" s="85">
        <f t="shared" si="1"/>
        <v>0.75</v>
      </c>
    </row>
    <row r="20" spans="1:6" ht="30" customHeight="1" thickBot="1">
      <c r="A20" s="427" t="s">
        <v>67</v>
      </c>
      <c r="B20" s="428"/>
      <c r="C20" s="178">
        <v>7443</v>
      </c>
      <c r="D20" s="178">
        <v>7662</v>
      </c>
      <c r="E20" s="86">
        <f t="shared" si="0"/>
        <v>219</v>
      </c>
      <c r="F20" s="87">
        <f t="shared" si="1"/>
        <v>0.029423619508262798</v>
      </c>
    </row>
    <row r="21" spans="1:6" ht="30" customHeight="1" thickBot="1" thickTop="1">
      <c r="A21" s="421" t="s">
        <v>2</v>
      </c>
      <c r="B21" s="422"/>
      <c r="C21" s="78">
        <f>SUM(C5:C20)</f>
        <v>28890</v>
      </c>
      <c r="D21" s="78">
        <f>SUM(D5:D20)</f>
        <v>28988</v>
      </c>
      <c r="E21" s="79">
        <f t="shared" si="0"/>
        <v>98</v>
      </c>
      <c r="F21" s="265">
        <f t="shared" si="1"/>
        <v>0.003392177223952925</v>
      </c>
    </row>
    <row r="22" ht="13.5" thickTop="1"/>
  </sheetData>
  <mergeCells count="22">
    <mergeCell ref="F3:F4"/>
    <mergeCell ref="A1:F1"/>
    <mergeCell ref="A21:B21"/>
    <mergeCell ref="C3:C4"/>
    <mergeCell ref="D3:D4"/>
    <mergeCell ref="E3:E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</mergeCells>
  <printOptions horizontalCentered="1" verticalCentered="1"/>
  <pageMargins left="0.69" right="0.47" top="0.5118110236220472" bottom="0.76" header="0.3937007874015748" footer="0.7086614173228347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2009-05-31T08:46:17Z</cp:lastPrinted>
  <dcterms:created xsi:type="dcterms:W3CDTF">2000-05-31T09:08:13Z</dcterms:created>
  <dcterms:modified xsi:type="dcterms:W3CDTF">2009-05-31T08:46:32Z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DVPPC2QZ6HHA-90-57</vt:lpwstr>
  </property>
  <property fmtid="{D5CDD505-2E9C-101B-9397-08002B2CF9AE}" pid="5" name="_dlc_DocIdItemGu">
    <vt:lpwstr>9707fd09-2812-4a2a-b8e0-f22848a776ea</vt:lpwstr>
  </property>
  <property fmtid="{D5CDD505-2E9C-101B-9397-08002B2CF9AE}" pid="6" name="_dlc_DocIdU">
    <vt:lpwstr>http://cd-nic-spi-ap01/Ar/Safety/_layouts/DocIdRedir.aspx?ID=DVPPC2QZ6HHA-90-57, DVPPC2QZ6HHA-90-57</vt:lpwstr>
  </property>
</Properties>
</file>